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Besard\Desktop\"/>
    </mc:Choice>
  </mc:AlternateContent>
  <bookViews>
    <workbookView xWindow="-168" yWindow="1932" windowWidth="22848" windowHeight="2940" autoFilterDateGrouping="0"/>
  </bookViews>
  <sheets>
    <sheet name="invulblad VS" sheetId="8" r:id="rId1"/>
    <sheet name="voorblad CL" sheetId="11" r:id="rId2"/>
    <sheet name="Checklist" sheetId="1" r:id="rId3"/>
    <sheet name="Resultaat G040 D G043 + VS NET" sheetId="10" r:id="rId4"/>
    <sheet name="Annexe 4.1" sheetId="12" r:id="rId5"/>
    <sheet name="Annexe 4.2" sheetId="13" r:id="rId6"/>
    <sheet name="Annexe 4.3" sheetId="14" r:id="rId7"/>
    <sheet name="Annexe  4.4" sheetId="15" r:id="rId8"/>
    <sheet name="Annexe 4.5" sheetId="16" r:id="rId9"/>
    <sheet name="Annexe 5" sheetId="17" r:id="rId10"/>
    <sheet name="Sheet1" sheetId="9" r:id="rId11"/>
  </sheets>
  <externalReferences>
    <externalReference r:id="rId12"/>
  </externalReferences>
  <definedNames>
    <definedName name="_xlnm._FilterDatabase" localSheetId="2" hidden="1">Checklist!$A$1:$BL$250</definedName>
    <definedName name="_xlnm.Print_Area" localSheetId="2">Checklist!$A$1:$J$250</definedName>
    <definedName name="_xlnm.Print_Area" localSheetId="3">'Resultaat G040 D G043 + VS NET'!$A$1:$N$59</definedName>
    <definedName name="_xlnm.Print_Area" localSheetId="1">'voorblad CL'!$A$1:$BO$61</definedName>
  </definedNames>
  <calcPr calcId="162913"/>
</workbook>
</file>

<file path=xl/calcChain.xml><?xml version="1.0" encoding="utf-8"?>
<calcChain xmlns="http://schemas.openxmlformats.org/spreadsheetml/2006/main">
  <c r="M32" i="10" l="1"/>
  <c r="H32" i="10"/>
  <c r="C32" i="10"/>
  <c r="M31" i="10"/>
  <c r="H31" i="10"/>
  <c r="C31" i="10"/>
  <c r="M26" i="10"/>
  <c r="H26" i="10"/>
  <c r="C26" i="10"/>
  <c r="M25" i="10"/>
  <c r="H25" i="10"/>
  <c r="C25" i="10"/>
  <c r="E26" i="11"/>
  <c r="E27" i="11"/>
  <c r="E28" i="11"/>
  <c r="E29" i="11"/>
  <c r="A29" i="11"/>
  <c r="A26" i="11"/>
  <c r="H18" i="11"/>
  <c r="H19" i="11"/>
  <c r="H20" i="11"/>
  <c r="H21" i="11"/>
  <c r="E18" i="11"/>
  <c r="E19" i="11"/>
  <c r="E20" i="11"/>
  <c r="E21" i="11"/>
  <c r="B7" i="11"/>
  <c r="B8" i="11"/>
  <c r="B9" i="11"/>
  <c r="B10" i="11"/>
  <c r="B11" i="11"/>
  <c r="B12" i="11"/>
  <c r="B13" i="11"/>
  <c r="J7" i="11"/>
  <c r="J8" i="11"/>
  <c r="J9" i="11"/>
  <c r="L9" i="11"/>
  <c r="J10" i="11"/>
  <c r="L11" i="11"/>
  <c r="L13" i="11"/>
  <c r="F34" i="11" l="1"/>
  <c r="E31" i="11"/>
  <c r="F27" i="11"/>
  <c r="F28" i="11"/>
  <c r="F29" i="11"/>
  <c r="F26" i="11"/>
  <c r="E23" i="11"/>
  <c r="I19" i="11"/>
  <c r="I20" i="11"/>
  <c r="I21" i="11"/>
  <c r="I18" i="11"/>
  <c r="F19" i="11"/>
  <c r="F20" i="11"/>
  <c r="F21" i="11"/>
  <c r="F18" i="11"/>
  <c r="H10" i="8" l="1"/>
  <c r="H11" i="8"/>
  <c r="H12" i="8"/>
  <c r="H9" i="8"/>
  <c r="H15" i="8"/>
  <c r="I12" i="8" l="1"/>
  <c r="H16" i="8"/>
  <c r="H17" i="8"/>
  <c r="H18" i="8"/>
  <c r="H22" i="8"/>
  <c r="H23" i="8"/>
  <c r="H24" i="8"/>
  <c r="H25" i="8"/>
  <c r="Q250" i="1"/>
  <c r="Q246" i="1"/>
  <c r="Q232" i="1"/>
  <c r="Q231" i="1"/>
  <c r="Q230" i="1"/>
  <c r="Q227" i="1"/>
  <c r="Q225" i="1"/>
  <c r="Q224" i="1"/>
  <c r="Q223" i="1"/>
  <c r="Q219" i="1"/>
  <c r="Q218" i="1"/>
  <c r="Q217" i="1"/>
  <c r="Q186" i="1"/>
  <c r="Q176" i="1"/>
  <c r="Q175" i="1"/>
  <c r="Q173" i="1"/>
  <c r="Q144" i="1"/>
  <c r="Q141" i="1"/>
  <c r="Q91" i="1"/>
  <c r="Q90" i="1"/>
  <c r="Q84" i="1"/>
  <c r="Q83" i="1"/>
  <c r="Q81" i="1"/>
  <c r="Q68" i="1"/>
  <c r="Q67" i="1"/>
  <c r="Q65" i="1"/>
  <c r="Q62" i="1"/>
  <c r="Q61" i="1"/>
  <c r="Q60" i="1"/>
  <c r="Q59" i="1"/>
  <c r="Q57" i="1"/>
  <c r="Q55" i="1"/>
  <c r="Q53" i="1"/>
  <c r="Q51" i="1"/>
  <c r="Q48" i="1"/>
  <c r="Q47" i="1"/>
  <c r="Q46" i="1"/>
  <c r="Q45" i="1"/>
  <c r="Q44" i="1"/>
  <c r="Q43" i="1"/>
  <c r="Q41" i="1"/>
  <c r="Q38" i="1"/>
  <c r="Q37" i="1"/>
  <c r="Q35" i="1"/>
  <c r="Q33" i="1"/>
  <c r="Q29" i="1"/>
  <c r="Q28" i="1"/>
  <c r="Q27" i="1"/>
  <c r="Q26" i="1"/>
  <c r="Q23" i="1"/>
  <c r="Q22" i="1"/>
  <c r="Q21" i="1"/>
  <c r="Q19" i="1"/>
  <c r="Q15" i="1"/>
  <c r="Q14" i="1"/>
  <c r="Q13" i="1"/>
  <c r="Q9" i="1"/>
  <c r="Q8" i="1"/>
  <c r="Q7" i="1"/>
  <c r="Q6" i="1"/>
  <c r="O250" i="1"/>
  <c r="O246" i="1"/>
  <c r="O238" i="1"/>
  <c r="O237" i="1"/>
  <c r="O236" i="1"/>
  <c r="O232" i="1"/>
  <c r="O231" i="1"/>
  <c r="O230" i="1"/>
  <c r="O227" i="1"/>
  <c r="O226" i="1"/>
  <c r="O225" i="1"/>
  <c r="O224" i="1"/>
  <c r="O223" i="1"/>
  <c r="O220" i="1"/>
  <c r="O219" i="1"/>
  <c r="O218" i="1"/>
  <c r="O217" i="1"/>
  <c r="O214" i="1"/>
  <c r="O211" i="1"/>
  <c r="O208" i="1"/>
  <c r="O204" i="1"/>
  <c r="O201" i="1"/>
  <c r="O198" i="1"/>
  <c r="O195" i="1"/>
  <c r="O192" i="1"/>
  <c r="O189" i="1"/>
  <c r="O186" i="1"/>
  <c r="O182" i="1"/>
  <c r="O179" i="1"/>
  <c r="O176" i="1"/>
  <c r="O175" i="1"/>
  <c r="O173" i="1"/>
  <c r="O170" i="1"/>
  <c r="O169" i="1"/>
  <c r="O168" i="1"/>
  <c r="O166" i="1"/>
  <c r="O144" i="1"/>
  <c r="O143" i="1"/>
  <c r="O141" i="1"/>
  <c r="O93" i="1"/>
  <c r="O92" i="1"/>
  <c r="O91" i="1"/>
  <c r="O90" i="1"/>
  <c r="O87" i="1"/>
  <c r="O86" i="1"/>
  <c r="O84" i="1"/>
  <c r="O83" i="1"/>
  <c r="O81" i="1"/>
  <c r="O68" i="1"/>
  <c r="O67" i="1"/>
  <c r="O65" i="1"/>
  <c r="O62" i="1"/>
  <c r="O61" i="1"/>
  <c r="O60" i="1"/>
  <c r="O59" i="1"/>
  <c r="O57" i="1"/>
  <c r="O56" i="1"/>
  <c r="O55" i="1"/>
  <c r="O53" i="1"/>
  <c r="O52" i="1"/>
  <c r="O51" i="1"/>
  <c r="O48" i="1"/>
  <c r="O47" i="1"/>
  <c r="O46" i="1"/>
  <c r="O45" i="1"/>
  <c r="O44" i="1"/>
  <c r="O43" i="1"/>
  <c r="O41" i="1"/>
  <c r="O38" i="1"/>
  <c r="O37" i="1"/>
  <c r="O35" i="1"/>
  <c r="O33" i="1"/>
  <c r="O29" i="1"/>
  <c r="O28" i="1"/>
  <c r="O27" i="1"/>
  <c r="O26" i="1"/>
  <c r="O23" i="1"/>
  <c r="O22" i="1"/>
  <c r="O21" i="1"/>
  <c r="O19" i="1"/>
  <c r="O16" i="1"/>
  <c r="O15" i="1"/>
  <c r="O14" i="1"/>
  <c r="O13" i="1"/>
  <c r="O9" i="1"/>
  <c r="O8" i="1"/>
  <c r="O7" i="1"/>
  <c r="O6" i="1"/>
  <c r="Y5" i="1"/>
  <c r="Q5" i="1"/>
  <c r="O5" i="1"/>
  <c r="BA135" i="1"/>
  <c r="AZ135" i="1"/>
  <c r="AY135" i="1"/>
  <c r="AX135" i="1"/>
  <c r="BA131" i="1"/>
  <c r="AZ131" i="1"/>
  <c r="AY131" i="1"/>
  <c r="AX131" i="1"/>
  <c r="BA106" i="1"/>
  <c r="BA252" i="1" s="1"/>
  <c r="AZ106" i="1"/>
  <c r="AY106" i="1"/>
  <c r="AX106" i="1"/>
  <c r="AO135" i="1"/>
  <c r="AN135" i="1"/>
  <c r="AM135" i="1"/>
  <c r="AL135" i="1"/>
  <c r="AO129" i="1"/>
  <c r="AN129" i="1"/>
  <c r="AM129" i="1"/>
  <c r="AL129" i="1"/>
  <c r="AO113" i="1"/>
  <c r="AN113" i="1"/>
  <c r="AM113" i="1"/>
  <c r="AL113" i="1"/>
  <c r="AO99" i="1"/>
  <c r="AN99" i="1"/>
  <c r="AM99" i="1"/>
  <c r="AL99" i="1"/>
  <c r="AO98" i="1"/>
  <c r="AN98" i="1"/>
  <c r="AM98" i="1"/>
  <c r="AL98" i="1"/>
  <c r="AO96" i="1"/>
  <c r="AN96" i="1"/>
  <c r="AM96" i="1"/>
  <c r="AL96" i="1"/>
  <c r="AO79" i="1"/>
  <c r="AN79" i="1"/>
  <c r="AM79" i="1"/>
  <c r="AL79" i="1"/>
  <c r="AO78" i="1"/>
  <c r="AN78" i="1"/>
  <c r="AM78" i="1"/>
  <c r="AL78" i="1"/>
  <c r="AO77" i="1"/>
  <c r="AN77" i="1"/>
  <c r="AM77" i="1"/>
  <c r="AL77" i="1"/>
  <c r="AO76" i="1"/>
  <c r="AN76" i="1"/>
  <c r="AM76" i="1"/>
  <c r="AL76" i="1"/>
  <c r="AO75" i="1"/>
  <c r="AN75" i="1"/>
  <c r="AM75" i="1"/>
  <c r="AL75" i="1"/>
  <c r="AO74" i="1"/>
  <c r="AN74" i="1"/>
  <c r="AM74" i="1"/>
  <c r="AL74" i="1"/>
  <c r="AO72" i="1"/>
  <c r="AN72" i="1"/>
  <c r="AM72" i="1"/>
  <c r="AL72" i="1"/>
  <c r="AW244" i="1"/>
  <c r="AV244" i="1"/>
  <c r="AU244" i="1"/>
  <c r="AT244" i="1"/>
  <c r="AW243" i="1"/>
  <c r="AV243" i="1"/>
  <c r="AU243" i="1"/>
  <c r="AT243" i="1"/>
  <c r="AW234" i="1"/>
  <c r="AV234" i="1"/>
  <c r="AU234" i="1"/>
  <c r="AT234" i="1"/>
  <c r="AW233" i="1"/>
  <c r="AV233" i="1"/>
  <c r="AU233" i="1"/>
  <c r="AT233" i="1"/>
  <c r="AW228" i="1"/>
  <c r="AV228" i="1"/>
  <c r="AU228" i="1"/>
  <c r="AT228" i="1"/>
  <c r="AW163" i="1"/>
  <c r="AV163" i="1"/>
  <c r="AU163" i="1"/>
  <c r="AT163" i="1"/>
  <c r="AW162" i="1"/>
  <c r="AV162" i="1"/>
  <c r="AU162" i="1"/>
  <c r="AT162" i="1"/>
  <c r="AW161" i="1"/>
  <c r="AV161" i="1"/>
  <c r="AU161" i="1"/>
  <c r="AT161" i="1"/>
  <c r="AW160" i="1"/>
  <c r="AV160" i="1"/>
  <c r="AU160" i="1"/>
  <c r="AT160" i="1"/>
  <c r="AW158" i="1"/>
  <c r="AV158" i="1"/>
  <c r="AU158" i="1"/>
  <c r="AT158" i="1"/>
  <c r="AW120" i="1"/>
  <c r="AV120" i="1"/>
  <c r="AU120" i="1"/>
  <c r="AT120" i="1"/>
  <c r="AW118" i="1"/>
  <c r="AV118" i="1"/>
  <c r="AU118" i="1"/>
  <c r="AT118" i="1"/>
  <c r="AW105" i="1"/>
  <c r="AV105" i="1"/>
  <c r="AU105" i="1"/>
  <c r="AT105" i="1"/>
  <c r="AW100" i="1"/>
  <c r="AV100" i="1"/>
  <c r="AU100" i="1"/>
  <c r="AT100" i="1"/>
  <c r="AW71" i="1"/>
  <c r="AW252" i="1" s="1"/>
  <c r="AV71" i="1"/>
  <c r="AU71" i="1"/>
  <c r="AT71" i="1"/>
  <c r="AK244" i="1"/>
  <c r="AJ244" i="1"/>
  <c r="AI244" i="1"/>
  <c r="AH244" i="1"/>
  <c r="AK243" i="1"/>
  <c r="AJ243" i="1"/>
  <c r="AI243" i="1"/>
  <c r="AH243" i="1"/>
  <c r="AK234" i="1"/>
  <c r="AJ234" i="1"/>
  <c r="AI234" i="1"/>
  <c r="AH234" i="1"/>
  <c r="AK233" i="1"/>
  <c r="AJ233" i="1"/>
  <c r="AI233" i="1"/>
  <c r="AH233" i="1"/>
  <c r="AK228" i="1"/>
  <c r="AJ228" i="1"/>
  <c r="AI228" i="1"/>
  <c r="AH228" i="1"/>
  <c r="AK163" i="1"/>
  <c r="AJ163" i="1"/>
  <c r="AI163" i="1"/>
  <c r="AH163" i="1"/>
  <c r="AK161" i="1"/>
  <c r="AJ161" i="1"/>
  <c r="AI161" i="1"/>
  <c r="AH161" i="1"/>
  <c r="AK160" i="1"/>
  <c r="AJ160" i="1"/>
  <c r="AI160" i="1"/>
  <c r="AH160" i="1"/>
  <c r="AK158" i="1"/>
  <c r="AJ158" i="1"/>
  <c r="AI158" i="1"/>
  <c r="AH158" i="1"/>
  <c r="AK118" i="1"/>
  <c r="AJ118" i="1"/>
  <c r="AI118" i="1"/>
  <c r="AH118" i="1"/>
  <c r="AK108" i="1"/>
  <c r="AJ108" i="1"/>
  <c r="AI108" i="1"/>
  <c r="AH108" i="1"/>
  <c r="AK71" i="1"/>
  <c r="AK252" i="1" s="1"/>
  <c r="AJ71" i="1"/>
  <c r="AI71" i="1"/>
  <c r="AH71" i="1"/>
  <c r="BE132" i="1"/>
  <c r="BD132" i="1"/>
  <c r="BC132" i="1"/>
  <c r="BB132" i="1"/>
  <c r="BE119" i="1"/>
  <c r="BD119" i="1"/>
  <c r="BC119" i="1"/>
  <c r="BB119" i="1"/>
  <c r="BE107" i="1"/>
  <c r="BD107" i="1"/>
  <c r="BC107" i="1"/>
  <c r="BB107" i="1"/>
  <c r="BE104" i="1"/>
  <c r="BE252" i="1" s="1"/>
  <c r="BD104" i="1"/>
  <c r="BC104" i="1"/>
  <c r="BB104" i="1"/>
  <c r="AS138" i="1"/>
  <c r="AR138" i="1"/>
  <c r="AQ138" i="1"/>
  <c r="AP138" i="1"/>
  <c r="AS137" i="1"/>
  <c r="AR137" i="1"/>
  <c r="AQ137" i="1"/>
  <c r="AP137" i="1"/>
  <c r="AS136" i="1"/>
  <c r="AR136" i="1"/>
  <c r="AQ136" i="1"/>
  <c r="AP136" i="1"/>
  <c r="AS134" i="1"/>
  <c r="AR134" i="1"/>
  <c r="AQ134" i="1"/>
  <c r="AP134" i="1"/>
  <c r="AS133" i="1"/>
  <c r="AR133" i="1"/>
  <c r="AQ133" i="1"/>
  <c r="AP133" i="1"/>
  <c r="AG242" i="1"/>
  <c r="AF242" i="1"/>
  <c r="AE242" i="1"/>
  <c r="AD242" i="1"/>
  <c r="AG241" i="1"/>
  <c r="AF241" i="1"/>
  <c r="AE241" i="1"/>
  <c r="AD241" i="1"/>
  <c r="AG240" i="1"/>
  <c r="AF240" i="1"/>
  <c r="AE240" i="1"/>
  <c r="AD240" i="1"/>
  <c r="AG215" i="1"/>
  <c r="AF215" i="1"/>
  <c r="AE215" i="1"/>
  <c r="AD215" i="1"/>
  <c r="AG212" i="1"/>
  <c r="AF212" i="1"/>
  <c r="AE212" i="1"/>
  <c r="AD212" i="1"/>
  <c r="AG209" i="1"/>
  <c r="AF209" i="1"/>
  <c r="AE209" i="1"/>
  <c r="AD209" i="1"/>
  <c r="AG206" i="1"/>
  <c r="AF206" i="1"/>
  <c r="AE206" i="1"/>
  <c r="AD206" i="1"/>
  <c r="AG205" i="1"/>
  <c r="AF205" i="1"/>
  <c r="AE205" i="1"/>
  <c r="AD205" i="1"/>
  <c r="AG202" i="1"/>
  <c r="AF202" i="1"/>
  <c r="AE202" i="1"/>
  <c r="AD202" i="1"/>
  <c r="AG199" i="1"/>
  <c r="AF199" i="1"/>
  <c r="AE199" i="1"/>
  <c r="AD199" i="1"/>
  <c r="AG196" i="1"/>
  <c r="AF196" i="1"/>
  <c r="AE196" i="1"/>
  <c r="AD196" i="1"/>
  <c r="AG193" i="1"/>
  <c r="AF193" i="1"/>
  <c r="AE193" i="1"/>
  <c r="AD193" i="1"/>
  <c r="AG190" i="1"/>
  <c r="AF190" i="1"/>
  <c r="AE190" i="1"/>
  <c r="AD190" i="1"/>
  <c r="AG187" i="1"/>
  <c r="AF187" i="1"/>
  <c r="AE187" i="1"/>
  <c r="AD187" i="1"/>
  <c r="AG184" i="1"/>
  <c r="AF184" i="1"/>
  <c r="AE184" i="1"/>
  <c r="AD184" i="1"/>
  <c r="AG180" i="1"/>
  <c r="AF180" i="1"/>
  <c r="AE180" i="1"/>
  <c r="AD180" i="1"/>
  <c r="AG177" i="1"/>
  <c r="AF177" i="1"/>
  <c r="AE177" i="1"/>
  <c r="AD177" i="1"/>
  <c r="AG171" i="1"/>
  <c r="AF171" i="1"/>
  <c r="AE171" i="1"/>
  <c r="AD171" i="1"/>
  <c r="AG165" i="1"/>
  <c r="AF165" i="1"/>
  <c r="AE165" i="1"/>
  <c r="AD165" i="1"/>
  <c r="AG159" i="1"/>
  <c r="AF159" i="1"/>
  <c r="AE159" i="1"/>
  <c r="AD159" i="1"/>
  <c r="AG157" i="1"/>
  <c r="AF157" i="1"/>
  <c r="AE157" i="1"/>
  <c r="AD157" i="1"/>
  <c r="AG156" i="1"/>
  <c r="AF156" i="1"/>
  <c r="AE156" i="1"/>
  <c r="AD156" i="1"/>
  <c r="AG155" i="1"/>
  <c r="AF155" i="1"/>
  <c r="AE155" i="1"/>
  <c r="AD155" i="1"/>
  <c r="AG152" i="1"/>
  <c r="AF152" i="1"/>
  <c r="AE152" i="1"/>
  <c r="AD152" i="1"/>
  <c r="AG148" i="1"/>
  <c r="AF148" i="1"/>
  <c r="AE148" i="1"/>
  <c r="AD148" i="1"/>
  <c r="AG146" i="1"/>
  <c r="AF146" i="1"/>
  <c r="AE146" i="1"/>
  <c r="AD146" i="1"/>
  <c r="AG142" i="1"/>
  <c r="AF142" i="1"/>
  <c r="AE142" i="1"/>
  <c r="AD142" i="1"/>
  <c r="AG138" i="1"/>
  <c r="AF138" i="1"/>
  <c r="AE138" i="1"/>
  <c r="AD138" i="1"/>
  <c r="AG137" i="1"/>
  <c r="AF137" i="1"/>
  <c r="AE137" i="1"/>
  <c r="AD137" i="1"/>
  <c r="AG136" i="1"/>
  <c r="AF136" i="1"/>
  <c r="AE136" i="1"/>
  <c r="AD136" i="1"/>
  <c r="AG134" i="1"/>
  <c r="AF134" i="1"/>
  <c r="AE134" i="1"/>
  <c r="AD134" i="1"/>
  <c r="AG133" i="1"/>
  <c r="AF133" i="1"/>
  <c r="AE133" i="1"/>
  <c r="AD133" i="1"/>
  <c r="AG132" i="1"/>
  <c r="AF132" i="1"/>
  <c r="AE132" i="1"/>
  <c r="AD132" i="1"/>
  <c r="AG126" i="1"/>
  <c r="AF126" i="1"/>
  <c r="AE126" i="1"/>
  <c r="AD126" i="1"/>
  <c r="AG123" i="1"/>
  <c r="AF123" i="1"/>
  <c r="AE123" i="1"/>
  <c r="AD123" i="1"/>
  <c r="AG122" i="1"/>
  <c r="AF122" i="1"/>
  <c r="AE122" i="1"/>
  <c r="AD122" i="1"/>
  <c r="AG119" i="1"/>
  <c r="AF119" i="1"/>
  <c r="AE119" i="1"/>
  <c r="AD119" i="1"/>
  <c r="AG117" i="1"/>
  <c r="AF117" i="1"/>
  <c r="AE117" i="1"/>
  <c r="AD117" i="1"/>
  <c r="AG116" i="1"/>
  <c r="AF116" i="1"/>
  <c r="AE116" i="1"/>
  <c r="AD116" i="1"/>
  <c r="AG111" i="1"/>
  <c r="AF111" i="1"/>
  <c r="AE111" i="1"/>
  <c r="AD111" i="1"/>
  <c r="AG110" i="1"/>
  <c r="AF110" i="1"/>
  <c r="AE110" i="1"/>
  <c r="AD110" i="1"/>
  <c r="AG107" i="1"/>
  <c r="AF107" i="1"/>
  <c r="AE107" i="1"/>
  <c r="AD107" i="1"/>
  <c r="AG104" i="1"/>
  <c r="AF104" i="1"/>
  <c r="AE104" i="1"/>
  <c r="AD104" i="1"/>
  <c r="AG102" i="1"/>
  <c r="AF102" i="1"/>
  <c r="AE102" i="1"/>
  <c r="AD102" i="1"/>
  <c r="AG101" i="1"/>
  <c r="AF101" i="1"/>
  <c r="AE101" i="1"/>
  <c r="AD101" i="1"/>
  <c r="AG95" i="1"/>
  <c r="AF95" i="1"/>
  <c r="AE95" i="1"/>
  <c r="AD95" i="1"/>
  <c r="AG94" i="1"/>
  <c r="AF94" i="1"/>
  <c r="AE94" i="1"/>
  <c r="AD94" i="1"/>
  <c r="AG88" i="1"/>
  <c r="AF88" i="1"/>
  <c r="AE88" i="1"/>
  <c r="AD88" i="1"/>
  <c r="AG73" i="1"/>
  <c r="AF73" i="1"/>
  <c r="AE73" i="1"/>
  <c r="AD73" i="1"/>
  <c r="AG70" i="1"/>
  <c r="AF70" i="1"/>
  <c r="AE70" i="1"/>
  <c r="AD70" i="1"/>
  <c r="AG34" i="1"/>
  <c r="AF34" i="1"/>
  <c r="AE34" i="1"/>
  <c r="AD34" i="1"/>
  <c r="AG24" i="1"/>
  <c r="AF24" i="1"/>
  <c r="AE24" i="1"/>
  <c r="AD24" i="1"/>
  <c r="AG20" i="1"/>
  <c r="AF20" i="1"/>
  <c r="AE20" i="1"/>
  <c r="AD20" i="1"/>
  <c r="AG12" i="1"/>
  <c r="AF12" i="1"/>
  <c r="AE12" i="1"/>
  <c r="AD12" i="1"/>
  <c r="AG11" i="1"/>
  <c r="AF11" i="1"/>
  <c r="AE11" i="1"/>
  <c r="AD11" i="1"/>
  <c r="AG10" i="1"/>
  <c r="AF10" i="1"/>
  <c r="AE10" i="1"/>
  <c r="AD10" i="1"/>
  <c r="AC247" i="1"/>
  <c r="AB247" i="1"/>
  <c r="AA247" i="1"/>
  <c r="Z247" i="1"/>
  <c r="AC239" i="1"/>
  <c r="AB239" i="1"/>
  <c r="AA239" i="1"/>
  <c r="Z239" i="1"/>
  <c r="AC151" i="1"/>
  <c r="AB151" i="1"/>
  <c r="AA151" i="1"/>
  <c r="Z151" i="1"/>
  <c r="AC149" i="1"/>
  <c r="AB149" i="1"/>
  <c r="AA149" i="1"/>
  <c r="Z149" i="1"/>
  <c r="AC145" i="1"/>
  <c r="AB145" i="1"/>
  <c r="AA145" i="1"/>
  <c r="Z145" i="1"/>
  <c r="AC135" i="1"/>
  <c r="AB135" i="1"/>
  <c r="AA135" i="1"/>
  <c r="Z135" i="1"/>
  <c r="AC131" i="1"/>
  <c r="AB131" i="1"/>
  <c r="AA131" i="1"/>
  <c r="Z131" i="1"/>
  <c r="AC129" i="1"/>
  <c r="AB129" i="1"/>
  <c r="AA129" i="1"/>
  <c r="Z129" i="1"/>
  <c r="AC125" i="1"/>
  <c r="AB125" i="1"/>
  <c r="AA125" i="1"/>
  <c r="Z125" i="1"/>
  <c r="AC115" i="1"/>
  <c r="AB115" i="1"/>
  <c r="AA115" i="1"/>
  <c r="Z115" i="1"/>
  <c r="AC114" i="1"/>
  <c r="AB114" i="1"/>
  <c r="AA114" i="1"/>
  <c r="Z114" i="1"/>
  <c r="AC113" i="1"/>
  <c r="AB113" i="1"/>
  <c r="AA113" i="1"/>
  <c r="Z113" i="1"/>
  <c r="AC106" i="1"/>
  <c r="AB106" i="1"/>
  <c r="AA106" i="1"/>
  <c r="Z106" i="1"/>
  <c r="AC103" i="1"/>
  <c r="AB103" i="1"/>
  <c r="AA103" i="1"/>
  <c r="Z103" i="1"/>
  <c r="AC99" i="1"/>
  <c r="AB99" i="1"/>
  <c r="AA99" i="1"/>
  <c r="Z99" i="1"/>
  <c r="AC98" i="1"/>
  <c r="AB98" i="1"/>
  <c r="AA98" i="1"/>
  <c r="Z98" i="1"/>
  <c r="AC96" i="1"/>
  <c r="AB96" i="1"/>
  <c r="AA96" i="1"/>
  <c r="Z96" i="1"/>
  <c r="AC79" i="1"/>
  <c r="AB79" i="1"/>
  <c r="AA79" i="1"/>
  <c r="Z79" i="1"/>
  <c r="AC78" i="1"/>
  <c r="AB78" i="1"/>
  <c r="AA78" i="1"/>
  <c r="Z78" i="1"/>
  <c r="AC77" i="1"/>
  <c r="AB77" i="1"/>
  <c r="AA77" i="1"/>
  <c r="Z77" i="1"/>
  <c r="AC76" i="1"/>
  <c r="AB76" i="1"/>
  <c r="AA76" i="1"/>
  <c r="Z76" i="1"/>
  <c r="AC75" i="1"/>
  <c r="AB75" i="1"/>
  <c r="AA75" i="1"/>
  <c r="Z75" i="1"/>
  <c r="AC74" i="1"/>
  <c r="AB74" i="1"/>
  <c r="AA74" i="1"/>
  <c r="Z74" i="1"/>
  <c r="AC72" i="1"/>
  <c r="AB72" i="1"/>
  <c r="AA72" i="1"/>
  <c r="Z72" i="1"/>
  <c r="AC69" i="1"/>
  <c r="AB69" i="1"/>
  <c r="AA69" i="1"/>
  <c r="Z69" i="1"/>
  <c r="AC66" i="1"/>
  <c r="AB66" i="1"/>
  <c r="AA66" i="1"/>
  <c r="Z66" i="1"/>
  <c r="AC39" i="1"/>
  <c r="AB39" i="1"/>
  <c r="AA39" i="1"/>
  <c r="Z39" i="1"/>
  <c r="AC30" i="1"/>
  <c r="AB30" i="1"/>
  <c r="AA30" i="1"/>
  <c r="Z30" i="1"/>
  <c r="AC17" i="1"/>
  <c r="AC252" i="1" s="1"/>
  <c r="AB17" i="1"/>
  <c r="AA17" i="1"/>
  <c r="AA252" i="1" s="1"/>
  <c r="Z17" i="1"/>
  <c r="Y250" i="1"/>
  <c r="X250" i="1"/>
  <c r="W250" i="1"/>
  <c r="V250" i="1"/>
  <c r="Y246" i="1"/>
  <c r="X246" i="1"/>
  <c r="W246" i="1"/>
  <c r="V246" i="1"/>
  <c r="Y244" i="1"/>
  <c r="X244" i="1"/>
  <c r="W244" i="1"/>
  <c r="V244" i="1"/>
  <c r="Y243" i="1"/>
  <c r="X243" i="1"/>
  <c r="W243" i="1"/>
  <c r="V243" i="1"/>
  <c r="Y238" i="1"/>
  <c r="X238" i="1"/>
  <c r="W238" i="1"/>
  <c r="V238" i="1"/>
  <c r="Y237" i="1"/>
  <c r="X237" i="1"/>
  <c r="W237" i="1"/>
  <c r="V237" i="1"/>
  <c r="Y236" i="1"/>
  <c r="X236" i="1"/>
  <c r="W236" i="1"/>
  <c r="V236" i="1"/>
  <c r="Y234" i="1"/>
  <c r="X234" i="1"/>
  <c r="W234" i="1"/>
  <c r="V234" i="1"/>
  <c r="Y233" i="1"/>
  <c r="X233" i="1"/>
  <c r="W233" i="1"/>
  <c r="V233" i="1"/>
  <c r="Y232" i="1"/>
  <c r="X232" i="1"/>
  <c r="W232" i="1"/>
  <c r="V232" i="1"/>
  <c r="Y231" i="1"/>
  <c r="X231" i="1"/>
  <c r="W231" i="1"/>
  <c r="V231" i="1"/>
  <c r="Y230" i="1"/>
  <c r="X230" i="1"/>
  <c r="W230" i="1"/>
  <c r="V230" i="1"/>
  <c r="Y228" i="1"/>
  <c r="X228" i="1"/>
  <c r="W228" i="1"/>
  <c r="V228" i="1"/>
  <c r="Y227" i="1"/>
  <c r="X227" i="1"/>
  <c r="W227" i="1"/>
  <c r="V227" i="1"/>
  <c r="Y226" i="1"/>
  <c r="X226" i="1"/>
  <c r="W226" i="1"/>
  <c r="V226" i="1"/>
  <c r="Y225" i="1"/>
  <c r="X225" i="1"/>
  <c r="W225" i="1"/>
  <c r="V225" i="1"/>
  <c r="Y224" i="1"/>
  <c r="X224" i="1"/>
  <c r="W224" i="1"/>
  <c r="V224" i="1"/>
  <c r="Y223" i="1"/>
  <c r="X223" i="1"/>
  <c r="W223" i="1"/>
  <c r="V223" i="1"/>
  <c r="Y220" i="1"/>
  <c r="X220" i="1"/>
  <c r="W220" i="1"/>
  <c r="V220" i="1"/>
  <c r="Y219" i="1"/>
  <c r="X219" i="1"/>
  <c r="W219" i="1"/>
  <c r="V219" i="1"/>
  <c r="Y218" i="1"/>
  <c r="X218" i="1"/>
  <c r="W218" i="1"/>
  <c r="V218" i="1"/>
  <c r="Y217" i="1"/>
  <c r="X217" i="1"/>
  <c r="W217" i="1"/>
  <c r="V217" i="1"/>
  <c r="Y214" i="1"/>
  <c r="X214" i="1"/>
  <c r="W214" i="1"/>
  <c r="V214" i="1"/>
  <c r="Y211" i="1"/>
  <c r="X211" i="1"/>
  <c r="W211" i="1"/>
  <c r="V211" i="1"/>
  <c r="Y208" i="1"/>
  <c r="X208" i="1"/>
  <c r="W208" i="1"/>
  <c r="V208" i="1"/>
  <c r="Y204" i="1"/>
  <c r="X204" i="1"/>
  <c r="W204" i="1"/>
  <c r="V204" i="1"/>
  <c r="Y201" i="1"/>
  <c r="X201" i="1"/>
  <c r="W201" i="1"/>
  <c r="V201" i="1"/>
  <c r="Y198" i="1"/>
  <c r="X198" i="1"/>
  <c r="W198" i="1"/>
  <c r="V198" i="1"/>
  <c r="Y195" i="1"/>
  <c r="X195" i="1"/>
  <c r="W195" i="1"/>
  <c r="V195" i="1"/>
  <c r="Y192" i="1"/>
  <c r="X192" i="1"/>
  <c r="W192" i="1"/>
  <c r="V192" i="1"/>
  <c r="Y189" i="1"/>
  <c r="X189" i="1"/>
  <c r="W189" i="1"/>
  <c r="V189" i="1"/>
  <c r="Y186" i="1"/>
  <c r="X186" i="1"/>
  <c r="W186" i="1"/>
  <c r="V186" i="1"/>
  <c r="Y182" i="1"/>
  <c r="X182" i="1"/>
  <c r="W182" i="1"/>
  <c r="V182" i="1"/>
  <c r="Y179" i="1"/>
  <c r="X179" i="1"/>
  <c r="W179" i="1"/>
  <c r="V179" i="1"/>
  <c r="Y176" i="1"/>
  <c r="X176" i="1"/>
  <c r="W176" i="1"/>
  <c r="V176" i="1"/>
  <c r="Y175" i="1"/>
  <c r="X175" i="1"/>
  <c r="W175" i="1"/>
  <c r="V175" i="1"/>
  <c r="Y173" i="1"/>
  <c r="X173" i="1"/>
  <c r="W173" i="1"/>
  <c r="V173" i="1"/>
  <c r="Y170" i="1"/>
  <c r="X170" i="1"/>
  <c r="W170" i="1"/>
  <c r="V170" i="1"/>
  <c r="Y169" i="1"/>
  <c r="X169" i="1"/>
  <c r="W169" i="1"/>
  <c r="V169" i="1"/>
  <c r="Y168" i="1"/>
  <c r="X168" i="1"/>
  <c r="W168" i="1"/>
  <c r="V168" i="1"/>
  <c r="Y166" i="1"/>
  <c r="X166" i="1"/>
  <c r="W166" i="1"/>
  <c r="V166" i="1"/>
  <c r="Y163" i="1"/>
  <c r="X163" i="1"/>
  <c r="W163" i="1"/>
  <c r="V163" i="1"/>
  <c r="Y162" i="1"/>
  <c r="X162" i="1"/>
  <c r="W162" i="1"/>
  <c r="V162" i="1"/>
  <c r="Y161" i="1"/>
  <c r="X161" i="1"/>
  <c r="W161" i="1"/>
  <c r="V161" i="1"/>
  <c r="Y160" i="1"/>
  <c r="X160" i="1"/>
  <c r="W160" i="1"/>
  <c r="V160" i="1"/>
  <c r="Y158" i="1"/>
  <c r="X158" i="1"/>
  <c r="W158" i="1"/>
  <c r="V158" i="1"/>
  <c r="Y154" i="1"/>
  <c r="X154" i="1"/>
  <c r="W154" i="1"/>
  <c r="V154" i="1"/>
  <c r="Y153" i="1"/>
  <c r="X153" i="1"/>
  <c r="W153" i="1"/>
  <c r="V153" i="1"/>
  <c r="Y150" i="1"/>
  <c r="X150" i="1"/>
  <c r="W150" i="1"/>
  <c r="V150" i="1"/>
  <c r="Y147" i="1"/>
  <c r="X147" i="1"/>
  <c r="W147" i="1"/>
  <c r="V147" i="1"/>
  <c r="Y144" i="1"/>
  <c r="X144" i="1"/>
  <c r="W144" i="1"/>
  <c r="V144" i="1"/>
  <c r="Y143" i="1"/>
  <c r="X143" i="1"/>
  <c r="W143" i="1"/>
  <c r="V143" i="1"/>
  <c r="Y141" i="1"/>
  <c r="X141" i="1"/>
  <c r="W141" i="1"/>
  <c r="V141" i="1"/>
  <c r="Y127" i="1"/>
  <c r="X127" i="1"/>
  <c r="W127" i="1"/>
  <c r="V127" i="1"/>
  <c r="Y120" i="1"/>
  <c r="X120" i="1"/>
  <c r="W120" i="1"/>
  <c r="V120" i="1"/>
  <c r="Y118" i="1"/>
  <c r="X118" i="1"/>
  <c r="W118" i="1"/>
  <c r="V118" i="1"/>
  <c r="Y108" i="1"/>
  <c r="X108" i="1"/>
  <c r="W108" i="1"/>
  <c r="V108" i="1"/>
  <c r="Y105" i="1"/>
  <c r="X105" i="1"/>
  <c r="W105" i="1"/>
  <c r="V105" i="1"/>
  <c r="Y100" i="1"/>
  <c r="X100" i="1"/>
  <c r="W100" i="1"/>
  <c r="V100" i="1"/>
  <c r="Y97" i="1"/>
  <c r="X97" i="1"/>
  <c r="W97" i="1"/>
  <c r="V97" i="1"/>
  <c r="Y93" i="1"/>
  <c r="X93" i="1"/>
  <c r="W93" i="1"/>
  <c r="V93" i="1"/>
  <c r="Y92" i="1"/>
  <c r="X92" i="1"/>
  <c r="W92" i="1"/>
  <c r="V92" i="1"/>
  <c r="Y91" i="1"/>
  <c r="X91" i="1"/>
  <c r="W91" i="1"/>
  <c r="V91" i="1"/>
  <c r="Y90" i="1"/>
  <c r="X90" i="1"/>
  <c r="W90" i="1"/>
  <c r="V90" i="1"/>
  <c r="Y87" i="1"/>
  <c r="X87" i="1"/>
  <c r="W87" i="1"/>
  <c r="V87" i="1"/>
  <c r="Y86" i="1"/>
  <c r="X86" i="1"/>
  <c r="W86" i="1"/>
  <c r="V86" i="1"/>
  <c r="Y84" i="1"/>
  <c r="X84" i="1"/>
  <c r="W84" i="1"/>
  <c r="V84" i="1"/>
  <c r="Y83" i="1"/>
  <c r="X83" i="1"/>
  <c r="W83" i="1"/>
  <c r="V83" i="1"/>
  <c r="Y81" i="1"/>
  <c r="X81" i="1"/>
  <c r="W81" i="1"/>
  <c r="V81" i="1"/>
  <c r="Y71" i="1"/>
  <c r="X71" i="1"/>
  <c r="W71" i="1"/>
  <c r="V71" i="1"/>
  <c r="Y68" i="1"/>
  <c r="X68" i="1"/>
  <c r="W68" i="1"/>
  <c r="V68" i="1"/>
  <c r="Y67" i="1"/>
  <c r="X67" i="1"/>
  <c r="W67" i="1"/>
  <c r="V67" i="1"/>
  <c r="Y65" i="1"/>
  <c r="X65" i="1"/>
  <c r="W65" i="1"/>
  <c r="V65" i="1"/>
  <c r="Y62" i="1"/>
  <c r="X62" i="1"/>
  <c r="W62" i="1"/>
  <c r="V62" i="1"/>
  <c r="Y61" i="1"/>
  <c r="X61" i="1"/>
  <c r="W61" i="1"/>
  <c r="V61" i="1"/>
  <c r="Y60" i="1"/>
  <c r="X60" i="1"/>
  <c r="W60" i="1"/>
  <c r="V60" i="1"/>
  <c r="Y59" i="1"/>
  <c r="X59" i="1"/>
  <c r="W59" i="1"/>
  <c r="V59" i="1"/>
  <c r="Y57" i="1"/>
  <c r="X57" i="1"/>
  <c r="W57" i="1"/>
  <c r="V57" i="1"/>
  <c r="Y56" i="1"/>
  <c r="X56" i="1"/>
  <c r="W56" i="1"/>
  <c r="V56" i="1"/>
  <c r="Y55" i="1"/>
  <c r="X55" i="1"/>
  <c r="W55" i="1"/>
  <c r="V55" i="1"/>
  <c r="Y53" i="1"/>
  <c r="X53" i="1"/>
  <c r="W53" i="1"/>
  <c r="V53" i="1"/>
  <c r="Y52" i="1"/>
  <c r="X52" i="1"/>
  <c r="W52" i="1"/>
  <c r="V52" i="1"/>
  <c r="Y51" i="1"/>
  <c r="X51" i="1"/>
  <c r="W51" i="1"/>
  <c r="V51" i="1"/>
  <c r="Y48" i="1"/>
  <c r="X48" i="1"/>
  <c r="W48" i="1"/>
  <c r="V48" i="1"/>
  <c r="Y47" i="1"/>
  <c r="X47" i="1"/>
  <c r="W47" i="1"/>
  <c r="V47" i="1"/>
  <c r="Y46" i="1"/>
  <c r="X46" i="1"/>
  <c r="W46" i="1"/>
  <c r="V46" i="1"/>
  <c r="Y45" i="1"/>
  <c r="X45" i="1"/>
  <c r="W45" i="1"/>
  <c r="V45" i="1"/>
  <c r="Y44" i="1"/>
  <c r="X44" i="1"/>
  <c r="W44" i="1"/>
  <c r="V44" i="1"/>
  <c r="Y43" i="1"/>
  <c r="X43" i="1"/>
  <c r="W43" i="1"/>
  <c r="V43" i="1"/>
  <c r="Y41" i="1"/>
  <c r="X41" i="1"/>
  <c r="W41" i="1"/>
  <c r="V41" i="1"/>
  <c r="Y38" i="1"/>
  <c r="X38" i="1"/>
  <c r="W38" i="1"/>
  <c r="V38" i="1"/>
  <c r="Y37" i="1"/>
  <c r="X37" i="1"/>
  <c r="W37" i="1"/>
  <c r="V37" i="1"/>
  <c r="Y35" i="1"/>
  <c r="X35" i="1"/>
  <c r="W35" i="1"/>
  <c r="V35" i="1"/>
  <c r="Y33" i="1"/>
  <c r="X33" i="1"/>
  <c r="W33" i="1"/>
  <c r="V33" i="1"/>
  <c r="Y29" i="1"/>
  <c r="X29" i="1"/>
  <c r="W29" i="1"/>
  <c r="V29" i="1"/>
  <c r="Y28" i="1"/>
  <c r="X28" i="1"/>
  <c r="W28" i="1"/>
  <c r="V28" i="1"/>
  <c r="Y27" i="1"/>
  <c r="X27" i="1"/>
  <c r="W27" i="1"/>
  <c r="V27" i="1"/>
  <c r="Y26" i="1"/>
  <c r="X26" i="1"/>
  <c r="W26" i="1"/>
  <c r="V26" i="1"/>
  <c r="Y23" i="1"/>
  <c r="X23" i="1"/>
  <c r="W23" i="1"/>
  <c r="V23" i="1"/>
  <c r="Y22" i="1"/>
  <c r="X22" i="1"/>
  <c r="W22" i="1"/>
  <c r="V22" i="1"/>
  <c r="Y21" i="1"/>
  <c r="X21" i="1"/>
  <c r="W21" i="1"/>
  <c r="V21" i="1"/>
  <c r="Y19" i="1"/>
  <c r="X19" i="1"/>
  <c r="W19" i="1"/>
  <c r="V19" i="1"/>
  <c r="Y16" i="1"/>
  <c r="X16" i="1"/>
  <c r="W16" i="1"/>
  <c r="V16" i="1"/>
  <c r="Y15" i="1"/>
  <c r="X15" i="1"/>
  <c r="W15" i="1"/>
  <c r="V15" i="1"/>
  <c r="Y14" i="1"/>
  <c r="X14" i="1"/>
  <c r="W14" i="1"/>
  <c r="V14" i="1"/>
  <c r="Y13" i="1"/>
  <c r="X13" i="1"/>
  <c r="W13" i="1"/>
  <c r="V13" i="1"/>
  <c r="Y9" i="1"/>
  <c r="X9" i="1"/>
  <c r="W9" i="1"/>
  <c r="V9" i="1"/>
  <c r="Y8" i="1"/>
  <c r="X8" i="1"/>
  <c r="W8" i="1"/>
  <c r="V8" i="1"/>
  <c r="Y7" i="1"/>
  <c r="X7" i="1"/>
  <c r="W7" i="1"/>
  <c r="V7" i="1"/>
  <c r="Y6" i="1"/>
  <c r="X6" i="1"/>
  <c r="W6" i="1"/>
  <c r="V6" i="1"/>
  <c r="X5" i="1"/>
  <c r="W5" i="1"/>
  <c r="V5" i="1"/>
  <c r="N5" i="1"/>
  <c r="P250" i="1"/>
  <c r="P246" i="1"/>
  <c r="P232" i="1"/>
  <c r="P231" i="1"/>
  <c r="P230" i="1"/>
  <c r="P227" i="1"/>
  <c r="P225" i="1"/>
  <c r="P224" i="1"/>
  <c r="P223" i="1"/>
  <c r="P219" i="1"/>
  <c r="P218" i="1"/>
  <c r="P217" i="1"/>
  <c r="P186" i="1"/>
  <c r="P176" i="1"/>
  <c r="P175" i="1"/>
  <c r="P173" i="1"/>
  <c r="P144" i="1"/>
  <c r="P141" i="1"/>
  <c r="P91" i="1"/>
  <c r="P90" i="1"/>
  <c r="P84" i="1"/>
  <c r="P83" i="1"/>
  <c r="P81" i="1"/>
  <c r="P68" i="1"/>
  <c r="P67" i="1"/>
  <c r="P65" i="1"/>
  <c r="P62" i="1"/>
  <c r="P61" i="1"/>
  <c r="P60" i="1"/>
  <c r="P59" i="1"/>
  <c r="P57" i="1"/>
  <c r="P55" i="1"/>
  <c r="P53" i="1"/>
  <c r="P51" i="1"/>
  <c r="P48" i="1"/>
  <c r="P47" i="1"/>
  <c r="P46" i="1"/>
  <c r="P45" i="1"/>
  <c r="P44" i="1"/>
  <c r="P43" i="1"/>
  <c r="P41" i="1"/>
  <c r="P38" i="1"/>
  <c r="P37" i="1"/>
  <c r="P35" i="1"/>
  <c r="P33" i="1"/>
  <c r="P29" i="1"/>
  <c r="P28" i="1"/>
  <c r="P27" i="1"/>
  <c r="P26" i="1"/>
  <c r="P23" i="1"/>
  <c r="P22" i="1"/>
  <c r="P21" i="1"/>
  <c r="P19" i="1"/>
  <c r="P15" i="1"/>
  <c r="P14" i="1"/>
  <c r="P13" i="1"/>
  <c r="P9" i="1"/>
  <c r="P8" i="1"/>
  <c r="P7" i="1"/>
  <c r="P6" i="1"/>
  <c r="U247" i="1"/>
  <c r="T247" i="1"/>
  <c r="U239" i="1"/>
  <c r="T239" i="1"/>
  <c r="U69" i="1"/>
  <c r="T69" i="1"/>
  <c r="U39" i="1"/>
  <c r="T39" i="1"/>
  <c r="U30" i="1"/>
  <c r="S39" i="1"/>
  <c r="T30" i="1"/>
  <c r="R39" i="1"/>
  <c r="S66" i="1"/>
  <c r="R66" i="1"/>
  <c r="S239" i="1"/>
  <c r="R239" i="1"/>
  <c r="N250" i="1"/>
  <c r="N246" i="1"/>
  <c r="N238" i="1"/>
  <c r="N237" i="1"/>
  <c r="N236" i="1"/>
  <c r="N231" i="1"/>
  <c r="N230" i="1"/>
  <c r="N227" i="1"/>
  <c r="N226" i="1"/>
  <c r="N225" i="1"/>
  <c r="N224" i="1"/>
  <c r="N223" i="1"/>
  <c r="N220" i="1"/>
  <c r="N219" i="1"/>
  <c r="N218" i="1"/>
  <c r="N217" i="1"/>
  <c r="N214" i="1"/>
  <c r="N211" i="1"/>
  <c r="N208" i="1"/>
  <c r="N204" i="1"/>
  <c r="N201" i="1"/>
  <c r="N198" i="1"/>
  <c r="N195" i="1"/>
  <c r="N192" i="1"/>
  <c r="N189" i="1"/>
  <c r="N186" i="1"/>
  <c r="N182" i="1"/>
  <c r="N179" i="1"/>
  <c r="N176" i="1"/>
  <c r="N175" i="1"/>
  <c r="N173" i="1"/>
  <c r="N170" i="1"/>
  <c r="N169" i="1"/>
  <c r="N168" i="1"/>
  <c r="N166" i="1"/>
  <c r="N144" i="1"/>
  <c r="N143" i="1"/>
  <c r="N141" i="1"/>
  <c r="N93" i="1"/>
  <c r="N92" i="1"/>
  <c r="N91" i="1"/>
  <c r="N90" i="1"/>
  <c r="N87" i="1"/>
  <c r="N86" i="1"/>
  <c r="N65" i="1"/>
  <c r="N56" i="1"/>
  <c r="N55" i="1"/>
  <c r="N53" i="1"/>
  <c r="N51" i="1"/>
  <c r="N43" i="1"/>
  <c r="N41" i="1"/>
  <c r="N38" i="1"/>
  <c r="N37" i="1"/>
  <c r="N33" i="1"/>
  <c r="N23" i="1"/>
  <c r="N22" i="1"/>
  <c r="N19" i="1"/>
  <c r="N16" i="1"/>
  <c r="N15" i="1"/>
  <c r="N14" i="1"/>
  <c r="N13" i="1"/>
  <c r="N9" i="1"/>
  <c r="N8" i="1"/>
  <c r="N7" i="1"/>
  <c r="N6" i="1"/>
  <c r="P5" i="1"/>
  <c r="BC252" i="1" l="1"/>
  <c r="AB252" i="1"/>
  <c r="BD252" i="1"/>
  <c r="AJ252" i="1"/>
  <c r="AV252" i="1"/>
  <c r="AZ252" i="1"/>
  <c r="H20" i="10"/>
  <c r="F20" i="10"/>
  <c r="C20" i="10"/>
  <c r="F19" i="10"/>
  <c r="H19" i="10"/>
  <c r="C19" i="10"/>
  <c r="I18" i="8"/>
  <c r="I25" i="8"/>
  <c r="Z252" i="1"/>
  <c r="BB252" i="1"/>
  <c r="AH252" i="1"/>
  <c r="AT252" i="1"/>
  <c r="AX252" i="1"/>
  <c r="AI252" i="1"/>
  <c r="AU252" i="1"/>
  <c r="AY252" i="1"/>
  <c r="R252" i="1"/>
  <c r="T252" i="1"/>
  <c r="N252" i="1"/>
  <c r="N256" i="1" s="1"/>
  <c r="AD252" i="1"/>
  <c r="AP252" i="1"/>
  <c r="AL252" i="1"/>
  <c r="P252" i="1"/>
  <c r="S252" i="1"/>
  <c r="V252" i="1"/>
  <c r="AE252" i="1"/>
  <c r="AQ252" i="1"/>
  <c r="AM252" i="1"/>
  <c r="U252" i="1"/>
  <c r="W252" i="1"/>
  <c r="AF252" i="1"/>
  <c r="AR252" i="1"/>
  <c r="AN252" i="1"/>
  <c r="X252" i="1"/>
  <c r="AG252" i="1"/>
  <c r="AS252" i="1"/>
  <c r="AO252" i="1"/>
  <c r="O252" i="1"/>
  <c r="Q252" i="1"/>
  <c r="Y252" i="1"/>
  <c r="C38" i="10" l="1"/>
  <c r="M37" i="10"/>
  <c r="H37" i="10"/>
  <c r="C37" i="10"/>
  <c r="M38" i="10"/>
  <c r="H38" i="10"/>
  <c r="C14" i="10"/>
  <c r="H13" i="10"/>
  <c r="F13" i="10"/>
  <c r="C13" i="10"/>
  <c r="H14" i="10"/>
  <c r="F14" i="10"/>
  <c r="N257" i="1"/>
  <c r="P256" i="1"/>
  <c r="P257" i="1"/>
  <c r="AL257" i="1"/>
  <c r="AL256" i="1"/>
  <c r="AP257" i="1"/>
  <c r="AP256" i="1"/>
  <c r="AX257" i="1"/>
  <c r="AX256" i="1"/>
  <c r="AD256" i="1"/>
  <c r="AD257" i="1"/>
  <c r="AT257" i="1"/>
  <c r="AT256" i="1"/>
  <c r="AH257" i="1"/>
  <c r="AH256" i="1"/>
  <c r="T256" i="1"/>
  <c r="T257" i="1"/>
  <c r="BB256" i="1"/>
  <c r="BB257" i="1"/>
  <c r="V257" i="1"/>
  <c r="V256" i="1"/>
  <c r="R256" i="1"/>
  <c r="R257" i="1"/>
  <c r="Z257" i="1"/>
  <c r="Z256" i="1"/>
  <c r="B8" i="10" l="1"/>
  <c r="B7" i="10"/>
  <c r="B6" i="10"/>
  <c r="B5" i="10"/>
  <c r="B4" i="10"/>
  <c r="B3" i="10"/>
</calcChain>
</file>

<file path=xl/sharedStrings.xml><?xml version="1.0" encoding="utf-8"?>
<sst xmlns="http://schemas.openxmlformats.org/spreadsheetml/2006/main" count="1713" uniqueCount="1066">
  <si>
    <t xml:space="preserve">Begonia x hiemalis Fotsch </t>
  </si>
  <si>
    <t xml:space="preserve"> - Erwinia chrysanthemi</t>
  </si>
  <si>
    <t xml:space="preserve"> - Meeldauw</t>
  </si>
  <si>
    <t xml:space="preserve"> - Krulziekte</t>
  </si>
  <si>
    <t xml:space="preserve"> - Aphelenchoides spp.</t>
  </si>
  <si>
    <t xml:space="preserve"> - Rhodococcus fascians</t>
  </si>
  <si>
    <t xml:space="preserve"> - Stengelrotpathogenen: </t>
  </si>
  <si>
    <t xml:space="preserve"> - Tospovirussen (tomato spotted wilt virus, Impatiens necrotic spot</t>
  </si>
  <si>
    <t xml:space="preserve"> - Ditylenchus destructor</t>
  </si>
  <si>
    <t xml:space="preserve"> - Xanthomonas campestris pv. Begoniae</t>
  </si>
  <si>
    <t xml:space="preserve">   (Phytophthora spp., Pythium spp. en Rhizoctonia spp.)</t>
  </si>
  <si>
    <t xml:space="preserve">    virus)</t>
  </si>
  <si>
    <t xml:space="preserve"> - Meloidogyne spp.</t>
  </si>
  <si>
    <t xml:space="preserve"> - Myzus ornatus</t>
  </si>
  <si>
    <t xml:space="preserve"> - Otiorrhynchus sulcatus</t>
  </si>
  <si>
    <t xml:space="preserve"> - Sciara</t>
  </si>
  <si>
    <t xml:space="preserve"> </t>
  </si>
  <si>
    <t>□</t>
  </si>
  <si>
    <t xml:space="preserve">Citrus </t>
  </si>
  <si>
    <t xml:space="preserve"> - Aleurothrixus floccosus (Mashell)</t>
  </si>
  <si>
    <t>- Phytophthora spp.</t>
  </si>
  <si>
    <t>- Viroïden zoals: exocortis, cachexia-xyloporosis</t>
  </si>
  <si>
    <t xml:space="preserve"> - Ziekten die psorosisachtige symptomen veroorzaken zoals: psorosis,</t>
  </si>
  <si>
    <t xml:space="preserve"> - Parabemisia myricae (Kuwana)</t>
  </si>
  <si>
    <t xml:space="preserve">    ring spot, cristacortis, impietratura, concave gum</t>
  </si>
  <si>
    <t xml:space="preserve"> - Tylenchulus semipenetrans</t>
  </si>
  <si>
    <t xml:space="preserve"> - Infectious variegation</t>
  </si>
  <si>
    <t xml:space="preserve"> - Citrus leaf rugose</t>
  </si>
  <si>
    <t>- Agromyzidae</t>
  </si>
  <si>
    <t xml:space="preserve">- Fusarium oxisporum sp. Chrysanthemi </t>
  </si>
  <si>
    <t>- Chrysanthemum B mosaïc virus</t>
  </si>
  <si>
    <t>- Aleurodidae, in het bijzonder: Bemisia tabaci</t>
  </si>
  <si>
    <t>- Erwinia chrysanthemi</t>
  </si>
  <si>
    <t>-  Puccinia chrysanthemi</t>
  </si>
  <si>
    <t>- Tomato aspermy cucumovirus</t>
  </si>
  <si>
    <t>- Aphelenchoides spp.</t>
  </si>
  <si>
    <t xml:space="preserve"> - Pythium spp.</t>
  </si>
  <si>
    <t>- Diarthronomia chrysanthemi</t>
  </si>
  <si>
    <t xml:space="preserve"> - Rhizoctonia solani</t>
  </si>
  <si>
    <t>- Lepidoptera, in het bijzonder: Cacoecimorpha pronubana, Epichoristodes acerbella</t>
  </si>
  <si>
    <t xml:space="preserve"> - Verticillium spp.</t>
  </si>
  <si>
    <t>- Thysanoptera, in het bijzonder: Frankliniella occidentalis</t>
  </si>
  <si>
    <t>Dianthus caryophyllus L.</t>
  </si>
  <si>
    <t xml:space="preserve"> - Agromyzidae</t>
  </si>
  <si>
    <t xml:space="preserve"> - Alternaria dianthi</t>
  </si>
  <si>
    <t>- Carnation etched ring caulimovirus</t>
  </si>
  <si>
    <t xml:space="preserve">  en hybriden</t>
  </si>
  <si>
    <t xml:space="preserve"> - Alternaria dianthicola</t>
  </si>
  <si>
    <t xml:space="preserve"> - Carnation mottle carmovirus</t>
  </si>
  <si>
    <t xml:space="preserve"> - Fusarium oxisporum f. sp. Dianthi</t>
  </si>
  <si>
    <t xml:space="preserve"> - Carnation necrotic fleck closterovirus</t>
  </si>
  <si>
    <t xml:space="preserve"> - Mycosphaerella dianthi</t>
  </si>
  <si>
    <t xml:space="preserve">   Epichoristodes acerbella</t>
  </si>
  <si>
    <t xml:space="preserve"> - Phytophthora nicotiana sp. Parasitica</t>
  </si>
  <si>
    <t xml:space="preserve"> - Stengelrotpathogenen:</t>
  </si>
  <si>
    <t xml:space="preserve">   Fusarium spp. en Pythium spp.</t>
  </si>
  <si>
    <t xml:space="preserve"> - Uromyces dianthi</t>
  </si>
  <si>
    <t>Euphorbia pulcherrima</t>
  </si>
  <si>
    <t xml:space="preserve"> - Fusarium spp. </t>
  </si>
  <si>
    <t xml:space="preserve">  (Wild ex Kletzch) </t>
  </si>
  <si>
    <t xml:space="preserve"> - Pythium ultimum</t>
  </si>
  <si>
    <t xml:space="preserve"> - Phytophthora spp.</t>
  </si>
  <si>
    <t xml:space="preserve"> - Thielaviopsis basicola</t>
  </si>
  <si>
    <t xml:space="preserve">Gerbera L.   </t>
  </si>
  <si>
    <t xml:space="preserve"> - Phytophthora cryptogea</t>
  </si>
  <si>
    <t xml:space="preserve"> - Lepidoptera</t>
  </si>
  <si>
    <t xml:space="preserve"> - Meloidogyne</t>
  </si>
  <si>
    <t xml:space="preserve">Gladiolus L.   </t>
  </si>
  <si>
    <t xml:space="preserve"> - Ditylenchus dipsaci</t>
  </si>
  <si>
    <t xml:space="preserve"> - Pseudomonas marginata</t>
  </si>
  <si>
    <t xml:space="preserve"> - Botrytis gladiolorum</t>
  </si>
  <si>
    <t xml:space="preserve"> - Cyperus esculentus</t>
  </si>
  <si>
    <t xml:space="preserve"> - Curvularia trifolii</t>
  </si>
  <si>
    <t xml:space="preserve"> - Fusarium oxisporum sp. Gladioli</t>
  </si>
  <si>
    <t xml:space="preserve"> - Penicillium gladioli</t>
  </si>
  <si>
    <t xml:space="preserve"> - Sclerotinia spp.</t>
  </si>
  <si>
    <t xml:space="preserve"> - Septoria gladioli</t>
  </si>
  <si>
    <t xml:space="preserve"> - Urocystis gladiolicola</t>
  </si>
  <si>
    <t xml:space="preserve"> - Uromyces transversalis </t>
  </si>
  <si>
    <t xml:space="preserve">Lilium L.   </t>
  </si>
  <si>
    <t xml:space="preserve"> - Erwinia carotovora subsp. Carotovora</t>
  </si>
  <si>
    <t>- Cylindrocarpon destructans</t>
  </si>
  <si>
    <t xml:space="preserve"> - Cucumber mosaic virus</t>
  </si>
  <si>
    <t xml:space="preserve"> - Rhyzoglyphus spp.</t>
  </si>
  <si>
    <t xml:space="preserve"> - Fusarium oxisporum f. sp. Lilii</t>
  </si>
  <si>
    <t xml:space="preserve"> - Lily symptomless virus</t>
  </si>
  <si>
    <t xml:space="preserve"> - Pratylenchus penetrans</t>
  </si>
  <si>
    <t xml:space="preserve"> - Lily virus x</t>
  </si>
  <si>
    <t xml:space="preserve"> - Rotylenchus robustus</t>
  </si>
  <si>
    <t xml:space="preserve"> - Rhizoctonia spp.</t>
  </si>
  <si>
    <t xml:space="preserve"> - Tobacco rattle virus</t>
  </si>
  <si>
    <t>Code</t>
  </si>
  <si>
    <t xml:space="preserve"> - Rhizopus spp.</t>
  </si>
  <si>
    <t xml:space="preserve"> - Tulip breaking virus</t>
  </si>
  <si>
    <t xml:space="preserve"> - Sclerotium spp.</t>
  </si>
  <si>
    <t xml:space="preserve">Malus Mill.   </t>
  </si>
  <si>
    <t>- Anarsia lineatella</t>
  </si>
  <si>
    <t xml:space="preserve"> - Agrobacterium tumefaciens</t>
  </si>
  <si>
    <t xml:space="preserve"> - Armillariella mellea</t>
  </si>
  <si>
    <t xml:space="preserve"> - Alle</t>
  </si>
  <si>
    <t xml:space="preserve"> - Eriosoma lanigerum</t>
  </si>
  <si>
    <t xml:space="preserve"> - Pseudomonas syringae pv. Syringae</t>
  </si>
  <si>
    <t xml:space="preserve"> - Chondrostereum purpureum</t>
  </si>
  <si>
    <t xml:space="preserve"> - Nectria galligena</t>
  </si>
  <si>
    <t xml:space="preserve"> - Phytophthora cactorum</t>
  </si>
  <si>
    <t xml:space="preserve"> - Rosellinia necatrix</t>
  </si>
  <si>
    <t xml:space="preserve"> - Venturia spp.</t>
  </si>
  <si>
    <t xml:space="preserve">Narcissus L.   </t>
  </si>
  <si>
    <t>- Aphelenchoides subtenuis</t>
  </si>
  <si>
    <t>- Fusarium oxisporum f. sp. Narcissi</t>
  </si>
  <si>
    <t xml:space="preserve"> - Narcissus white streak agent</t>
  </si>
  <si>
    <t xml:space="preserve"> - Eumerus spp.</t>
  </si>
  <si>
    <t xml:space="preserve"> - Sclerotium bulborum</t>
  </si>
  <si>
    <t xml:space="preserve"> - Narcissus yellow stripe virus</t>
  </si>
  <si>
    <t xml:space="preserve"> - Merodon equestris</t>
  </si>
  <si>
    <t xml:space="preserve"> - Rhizoglyphidae</t>
  </si>
  <si>
    <t xml:space="preserve"> - Tarsonemidae</t>
  </si>
  <si>
    <t xml:space="preserve">Pelargonium L.   </t>
  </si>
  <si>
    <t>- Puccinia pelargonii zonalis</t>
  </si>
  <si>
    <t>- Pelargonium flower break carmovirus</t>
  </si>
  <si>
    <t xml:space="preserve"> - Xanthomonas campestris pv. Pelargonii</t>
  </si>
  <si>
    <t xml:space="preserve"> - Stengelpahogenen (Botrytis spp., Pythium spp.)</t>
  </si>
  <si>
    <t xml:space="preserve"> - Pelargonium leaf curl tombusvirus</t>
  </si>
  <si>
    <t xml:space="preserve"> - Pelargonium line pattern virus</t>
  </si>
  <si>
    <t xml:space="preserve">Phoenix.   </t>
  </si>
  <si>
    <t xml:space="preserve"> - Thysanoptera</t>
  </si>
  <si>
    <t xml:space="preserve"> - Exosporium palmivorum</t>
  </si>
  <si>
    <t xml:space="preserve"> - Gliocladium wermoeseni</t>
  </si>
  <si>
    <t xml:space="preserve"> - Graphiola phoenicis</t>
  </si>
  <si>
    <t xml:space="preserve"> - Pestalozzia phoenicis</t>
  </si>
  <si>
    <t xml:space="preserve">Pinus nigra.   </t>
  </si>
  <si>
    <t>- Blastophaga spp.</t>
  </si>
  <si>
    <t>- Lophodermium seditiosum</t>
  </si>
  <si>
    <t xml:space="preserve"> - Rhyacionia buoliana</t>
  </si>
  <si>
    <t xml:space="preserve">Prunus L.   </t>
  </si>
  <si>
    <t>- Capnodis tenebrionis</t>
  </si>
  <si>
    <t>- Agrobacterium tumefaciens</t>
  </si>
  <si>
    <t>- Armillariella mellea</t>
  </si>
  <si>
    <t>- Prune dwarf virus</t>
  </si>
  <si>
    <t xml:space="preserve"> - Pseudomonas syringae pv. Mors prunorum</t>
  </si>
  <si>
    <t xml:space="preserve"> - Prunus necrotic ringspot virus</t>
  </si>
  <si>
    <t xml:space="preserve">   pentagona, Quadraspidiotus perniciosus</t>
  </si>
  <si>
    <t xml:space="preserve"> - Taphrina deformans</t>
  </si>
  <si>
    <t xml:space="preserve">Pyrus L.   </t>
  </si>
  <si>
    <t xml:space="preserve"> - Anarsia lineatella</t>
  </si>
  <si>
    <t xml:space="preserve">Rosa    </t>
  </si>
  <si>
    <t xml:space="preserve"> - Lepidoptera, in het bijzonder: Epichoristodes acerbella,</t>
  </si>
  <si>
    <t xml:space="preserve"> - Apple mosaic virus</t>
  </si>
  <si>
    <t xml:space="preserve">   Cacoecimorpha pronubana</t>
  </si>
  <si>
    <t xml:space="preserve"> - Coniothyrium spp.</t>
  </si>
  <si>
    <t xml:space="preserve"> - Arabis mosaic nepovirus</t>
  </si>
  <si>
    <t xml:space="preserve"> - Diplocarpon rosae</t>
  </si>
  <si>
    <t xml:space="preserve"> - Pratylenchus spp.</t>
  </si>
  <si>
    <t xml:space="preserve"> - Peronospora sparsa</t>
  </si>
  <si>
    <t xml:space="preserve"> - Tetranychus urticae</t>
  </si>
  <si>
    <t xml:space="preserve"> - Phragmidium spp.</t>
  </si>
  <si>
    <t xml:space="preserve"> - Sphaeroteca pannosa</t>
  </si>
  <si>
    <t>Activiteit</t>
  </si>
  <si>
    <t>Mulch</t>
  </si>
  <si>
    <t>Durabilité</t>
  </si>
  <si>
    <t>1.1.1</t>
  </si>
  <si>
    <t>A</t>
  </si>
  <si>
    <t>1.1.2</t>
  </si>
  <si>
    <t>1.1.3</t>
  </si>
  <si>
    <t>1</t>
  </si>
  <si>
    <t>1.1.4</t>
  </si>
  <si>
    <t>1.1.5</t>
  </si>
  <si>
    <t>1.1.6</t>
  </si>
  <si>
    <t>+*</t>
  </si>
  <si>
    <t>3</t>
  </si>
  <si>
    <t>1.1.7</t>
  </si>
  <si>
    <t>1.1.8</t>
  </si>
  <si>
    <t>1.1.9</t>
  </si>
  <si>
    <t>1.1.10.I</t>
  </si>
  <si>
    <t>1.1.11</t>
  </si>
  <si>
    <t>1.1.12</t>
  </si>
  <si>
    <t>1.1.13*</t>
  </si>
  <si>
    <t>1.2.1</t>
  </si>
  <si>
    <t>1.2.2</t>
  </si>
  <si>
    <t>1.2.3</t>
  </si>
  <si>
    <t>1.2.4</t>
  </si>
  <si>
    <t>1.2.5</t>
  </si>
  <si>
    <t>1.2.6</t>
  </si>
  <si>
    <t>1.3.1</t>
  </si>
  <si>
    <t>1.3.2</t>
  </si>
  <si>
    <t>1.3.3</t>
  </si>
  <si>
    <t>1.3.4</t>
  </si>
  <si>
    <t>1.3.5</t>
  </si>
  <si>
    <t>B</t>
  </si>
  <si>
    <t>2</t>
  </si>
  <si>
    <t>2.1.1</t>
  </si>
  <si>
    <t>2.1.2</t>
  </si>
  <si>
    <t>2.1.3</t>
  </si>
  <si>
    <t>2.2.1.I</t>
  </si>
  <si>
    <t>2.2.2</t>
  </si>
  <si>
    <t>2.2.3</t>
  </si>
  <si>
    <t>2.3.1</t>
  </si>
  <si>
    <t>2.4.1</t>
  </si>
  <si>
    <t>2.4.2</t>
  </si>
  <si>
    <t>2.4.3</t>
  </si>
  <si>
    <t>2.4.4</t>
  </si>
  <si>
    <t>2.4.5</t>
  </si>
  <si>
    <t>2.4.6</t>
  </si>
  <si>
    <t>3.1.1</t>
  </si>
  <si>
    <t>3.1.2</t>
  </si>
  <si>
    <t>3.1.3</t>
  </si>
  <si>
    <t>3.2.1</t>
  </si>
  <si>
    <t>3.2.2</t>
  </si>
  <si>
    <t>3.2.3</t>
  </si>
  <si>
    <t>3.3.1</t>
  </si>
  <si>
    <t>3.3.2</t>
  </si>
  <si>
    <t>3.3.3</t>
  </si>
  <si>
    <t>3.3.4</t>
  </si>
  <si>
    <t>4.1.1</t>
  </si>
  <si>
    <t>4.1.2</t>
  </si>
  <si>
    <t>4.1.3</t>
  </si>
  <si>
    <t>4.1.4</t>
  </si>
  <si>
    <t>4.1.5</t>
  </si>
  <si>
    <t>4.1.6*I</t>
  </si>
  <si>
    <t>4.1.7*</t>
  </si>
  <si>
    <t>4.1.8*</t>
  </si>
  <si>
    <t>4.1.9*</t>
  </si>
  <si>
    <t>4.1.10*</t>
  </si>
  <si>
    <t>4.1.11*</t>
  </si>
  <si>
    <t>4.1.12*</t>
  </si>
  <si>
    <t>4.1.13*</t>
  </si>
  <si>
    <t>4.1.14*</t>
  </si>
  <si>
    <t>4.2.1</t>
  </si>
  <si>
    <t>4.3.1</t>
  </si>
  <si>
    <t>4.3.2</t>
  </si>
  <si>
    <t>4.4.1</t>
  </si>
  <si>
    <t>4.4.2</t>
  </si>
  <si>
    <t>4.4.3</t>
  </si>
  <si>
    <t>4.5.1.I</t>
  </si>
  <si>
    <t>4.5.2</t>
  </si>
  <si>
    <t>6;8</t>
  </si>
  <si>
    <t>4.5.3.I</t>
  </si>
  <si>
    <t>4.5.5*I</t>
  </si>
  <si>
    <t>4.5.6*I</t>
  </si>
  <si>
    <t>4.5.7*I</t>
  </si>
  <si>
    <t>4.5.9*I</t>
  </si>
  <si>
    <t>4.5.10*a.I</t>
  </si>
  <si>
    <t>4.5.10*b.I</t>
  </si>
  <si>
    <t>1W</t>
  </si>
  <si>
    <t>4.5.11*I</t>
  </si>
  <si>
    <t>4.5.12*I</t>
  </si>
  <si>
    <t>4.5.13*I</t>
  </si>
  <si>
    <t>3W</t>
  </si>
  <si>
    <t>4.5.16*a.I</t>
  </si>
  <si>
    <t>2W</t>
  </si>
  <si>
    <t>4.5.16*b.I</t>
  </si>
  <si>
    <t>4.6.1</t>
  </si>
  <si>
    <t>4.6.2</t>
  </si>
  <si>
    <t>4.7.1*I</t>
  </si>
  <si>
    <t>4.7.2*I</t>
  </si>
  <si>
    <t>4.7.3*a.I</t>
  </si>
  <si>
    <t xml:space="preserve">2 </t>
  </si>
  <si>
    <t>4.7.3*b.I</t>
  </si>
  <si>
    <t>4.7.4*I</t>
  </si>
  <si>
    <t>4.7.5*I</t>
  </si>
  <si>
    <t>4.7.6*I</t>
  </si>
  <si>
    <t>4.7.7*I</t>
  </si>
  <si>
    <t>4.8.1*I</t>
  </si>
  <si>
    <t>4.8.2*I</t>
  </si>
  <si>
    <t>4.9.1*I</t>
  </si>
  <si>
    <t>4.9.2*I</t>
  </si>
  <si>
    <t>4.9.3*I</t>
  </si>
  <si>
    <t>4.10.1*I</t>
  </si>
  <si>
    <t>4.11.1*a.I</t>
  </si>
  <si>
    <t>4.11.1*b.I</t>
  </si>
  <si>
    <t>4.11.2*I</t>
  </si>
  <si>
    <t>3F</t>
  </si>
  <si>
    <t>4.11.3*I</t>
  </si>
  <si>
    <t>4.11.4*a.I</t>
  </si>
  <si>
    <t>2F</t>
  </si>
  <si>
    <t>4.11.4*b.I</t>
  </si>
  <si>
    <t>4.11.5*I</t>
  </si>
  <si>
    <t>4.11.6*I</t>
  </si>
  <si>
    <t>5.1.1</t>
  </si>
  <si>
    <t>5.1.2</t>
  </si>
  <si>
    <t>5.1.3</t>
  </si>
  <si>
    <t>5.1.4</t>
  </si>
  <si>
    <t>5.1.7*I</t>
  </si>
  <si>
    <t>5.1.8*I</t>
  </si>
  <si>
    <t>5.1.9*I</t>
  </si>
  <si>
    <t>5.1.10*I</t>
  </si>
  <si>
    <t>5.1.11*I</t>
  </si>
  <si>
    <t>5.1.12*I</t>
  </si>
  <si>
    <t>5.1.13*I</t>
  </si>
  <si>
    <t>5.1.14*I</t>
  </si>
  <si>
    <t>5.1.15*I</t>
  </si>
  <si>
    <t>5.1.16*I</t>
  </si>
  <si>
    <t>5.1.17*I</t>
  </si>
  <si>
    <t>5.2.1</t>
  </si>
  <si>
    <t>5.2.2</t>
  </si>
  <si>
    <t>5.3.1</t>
  </si>
  <si>
    <t>5.3.2</t>
  </si>
  <si>
    <t>5.3.3</t>
  </si>
  <si>
    <t>5.3.4</t>
  </si>
  <si>
    <t>5.4.1</t>
  </si>
  <si>
    <t>5.4.2</t>
  </si>
  <si>
    <t>5.4.3</t>
  </si>
  <si>
    <t>5.5.1</t>
  </si>
  <si>
    <t>5.5.2</t>
  </si>
  <si>
    <t>5.6.1</t>
  </si>
  <si>
    <t>P-BO
H-BO</t>
  </si>
  <si>
    <t>5.6.2</t>
  </si>
  <si>
    <t>5.7.1</t>
  </si>
  <si>
    <t>5.7.2</t>
  </si>
  <si>
    <t>5.8.1</t>
  </si>
  <si>
    <t>5.8.2</t>
  </si>
  <si>
    <t>5.9.1</t>
  </si>
  <si>
    <t>5.9.2</t>
  </si>
  <si>
    <t>5.10.1</t>
  </si>
  <si>
    <t>5.10.2</t>
  </si>
  <si>
    <t>5.11.1</t>
  </si>
  <si>
    <t>5.11.2</t>
  </si>
  <si>
    <t>5.12.1</t>
  </si>
  <si>
    <t>5.12.2</t>
  </si>
  <si>
    <t>5.13.1</t>
  </si>
  <si>
    <t>5.13.2</t>
  </si>
  <si>
    <t>5.14.1</t>
  </si>
  <si>
    <t>5.14.2</t>
  </si>
  <si>
    <t>5.15.1</t>
  </si>
  <si>
    <t>5.15.2</t>
  </si>
  <si>
    <t>5.16.1</t>
  </si>
  <si>
    <t>5.16.2</t>
  </si>
  <si>
    <t>5.17.1</t>
  </si>
  <si>
    <t>5.17.2</t>
  </si>
  <si>
    <t>5.17.3</t>
  </si>
  <si>
    <t>6.1.1</t>
  </si>
  <si>
    <t>6.1.2</t>
  </si>
  <si>
    <t>6.1.3</t>
  </si>
  <si>
    <t>6.1.4</t>
  </si>
  <si>
    <t>6.1.5</t>
  </si>
  <si>
    <t>6.1.6*</t>
  </si>
  <si>
    <t>6.2 Dossiers IN &amp; OUT</t>
  </si>
  <si>
    <t>6.2.1</t>
  </si>
  <si>
    <t>6.2.2</t>
  </si>
  <si>
    <t>6.2.3</t>
  </si>
  <si>
    <t>6.2.4*</t>
  </si>
  <si>
    <t>6.2.5*</t>
  </si>
  <si>
    <t>6.3.1.I</t>
  </si>
  <si>
    <t>6.3.2</t>
  </si>
  <si>
    <t>6.3.3</t>
  </si>
  <si>
    <t>6.3.4</t>
  </si>
  <si>
    <t>6.3.5*I</t>
  </si>
  <si>
    <t>6.3.6*I</t>
  </si>
  <si>
    <t>6.3.7*I</t>
  </si>
  <si>
    <t>6.3.8*</t>
  </si>
  <si>
    <t>6.3.9*I</t>
  </si>
  <si>
    <t>6.4.1</t>
  </si>
  <si>
    <t>6.4.2</t>
  </si>
  <si>
    <t>7.1.1</t>
  </si>
  <si>
    <t>…………..</t>
  </si>
  <si>
    <t>4.5.17*I</t>
  </si>
  <si>
    <t>1F</t>
  </si>
  <si>
    <t>5.1.5*</t>
  </si>
  <si>
    <t>5.1.6*I</t>
  </si>
  <si>
    <t>5.1.18*a.I</t>
  </si>
  <si>
    <t>5.1.18*b.I</t>
  </si>
  <si>
    <t>5.1.19*I</t>
  </si>
  <si>
    <t>4.1.15*</t>
  </si>
  <si>
    <t>Exploitant:</t>
  </si>
  <si>
    <t>GSM:</t>
  </si>
  <si>
    <t>E-mail:</t>
  </si>
  <si>
    <t>Site web:</t>
  </si>
  <si>
    <t>Certalent</t>
  </si>
  <si>
    <t>Gegevens betreffende de audit</t>
  </si>
  <si>
    <t>OK</t>
  </si>
  <si>
    <t>NOK</t>
  </si>
  <si>
    <t>NVT</t>
  </si>
  <si>
    <t>A OK</t>
  </si>
  <si>
    <t>A NOK</t>
  </si>
  <si>
    <t>A NVT</t>
  </si>
  <si>
    <t>1 OK</t>
  </si>
  <si>
    <t>1 NOK</t>
  </si>
  <si>
    <t>1 NVT</t>
  </si>
  <si>
    <t>2OK</t>
  </si>
  <si>
    <t>2NOK</t>
  </si>
  <si>
    <t>2NVT</t>
  </si>
  <si>
    <t>BOK</t>
  </si>
  <si>
    <t>BNOK</t>
  </si>
  <si>
    <t>BNVT</t>
  </si>
  <si>
    <t>3OK</t>
  </si>
  <si>
    <t>3NOK</t>
  </si>
  <si>
    <t>3NVT</t>
  </si>
  <si>
    <t>1 V NOK</t>
  </si>
  <si>
    <t>1  V NVT</t>
  </si>
  <si>
    <t>1 V OK</t>
  </si>
  <si>
    <t>2 V OK</t>
  </si>
  <si>
    <t>2 V NOK</t>
  </si>
  <si>
    <t>2 V NVT</t>
  </si>
  <si>
    <t>3 V OK</t>
  </si>
  <si>
    <t>3 V NOK</t>
  </si>
  <si>
    <t>3 V NVT</t>
  </si>
  <si>
    <t>1 W OK</t>
  </si>
  <si>
    <t>1 W NOK</t>
  </si>
  <si>
    <t>1  W NVT</t>
  </si>
  <si>
    <t>2 W OK</t>
  </si>
  <si>
    <t>2 W NOK</t>
  </si>
  <si>
    <t>2 W NVT</t>
  </si>
  <si>
    <t>3 W OK</t>
  </si>
  <si>
    <t>3 W NOK</t>
  </si>
  <si>
    <t>3 W NVT</t>
  </si>
  <si>
    <t>%</t>
  </si>
  <si>
    <t>Aanbevelingen</t>
  </si>
  <si>
    <t>Niveau 2</t>
  </si>
  <si>
    <t>Niveau 1</t>
  </si>
  <si>
    <t># B</t>
  </si>
  <si>
    <t># A2</t>
  </si>
  <si>
    <t># A1</t>
  </si>
  <si>
    <t>Score</t>
  </si>
  <si>
    <t>Exploitant</t>
  </si>
  <si>
    <t>A P NOK</t>
  </si>
  <si>
    <t>aantal A 43</t>
  </si>
  <si>
    <t>B P NOK</t>
  </si>
  <si>
    <t>A  P CA</t>
  </si>
  <si>
    <t>B P CA</t>
  </si>
  <si>
    <t>B H NOK</t>
  </si>
  <si>
    <t>B H CA</t>
  </si>
  <si>
    <t>A H NOK</t>
  </si>
  <si>
    <t>A H CO</t>
  </si>
  <si>
    <t xml:space="preserve">1 CA </t>
  </si>
  <si>
    <t>2 OK</t>
  </si>
  <si>
    <t>2 NOK</t>
  </si>
  <si>
    <t>2 NVT</t>
  </si>
  <si>
    <t>2 CA</t>
  </si>
  <si>
    <t>3 OK</t>
  </si>
  <si>
    <t>3 NOK</t>
  </si>
  <si>
    <t>3 CA</t>
  </si>
  <si>
    <t>3 NVT</t>
  </si>
  <si>
    <t>3 OK IPM V</t>
  </si>
  <si>
    <t>3 NOK IPM V</t>
  </si>
  <si>
    <t>3 NVT IPM V</t>
  </si>
  <si>
    <t>3 CA IPM V</t>
  </si>
  <si>
    <t>1 OK IPM V</t>
  </si>
  <si>
    <t>1 NOK IPM V</t>
  </si>
  <si>
    <t>1 NVT IPM V</t>
  </si>
  <si>
    <t>1 CA IPM V</t>
  </si>
  <si>
    <t>1 OK IPM W</t>
  </si>
  <si>
    <t>1 NOK IPM W</t>
  </si>
  <si>
    <t>1 NVT IPM W</t>
  </si>
  <si>
    <t>1 CA  IPM W</t>
  </si>
  <si>
    <t xml:space="preserve">2 OK IPM V </t>
  </si>
  <si>
    <t>2 NOK IPM V</t>
  </si>
  <si>
    <t>2 NVT IPM V</t>
  </si>
  <si>
    <t>2 CA IPM V</t>
  </si>
  <si>
    <t>2 OK IPM W</t>
  </si>
  <si>
    <t>2 NOK IPM W</t>
  </si>
  <si>
    <t>2 NVT IPM W</t>
  </si>
  <si>
    <t>2 CA IPM W</t>
  </si>
  <si>
    <t>3 OK IPM W</t>
  </si>
  <si>
    <t>3 NOK IPM W</t>
  </si>
  <si>
    <t>3 NVT IPM W</t>
  </si>
  <si>
    <t>3 CA IPM W</t>
  </si>
  <si>
    <t>voor CA</t>
  </si>
  <si>
    <t>na CA</t>
  </si>
  <si>
    <t>A H CA</t>
  </si>
  <si>
    <t>Vegaplan NET</t>
  </si>
  <si>
    <t>SG</t>
  </si>
  <si>
    <t>VP</t>
  </si>
  <si>
    <t xml:space="preserve">            </t>
  </si>
  <si>
    <t xml:space="preserve">Verslagen onderzocht? </t>
  </si>
  <si>
    <t>Welke andere LB/gidsen?</t>
  </si>
  <si>
    <t>IPM</t>
  </si>
  <si>
    <t>Prescriptions d'hygiène</t>
  </si>
  <si>
    <t>1. Entreprise et bâtiments</t>
  </si>
  <si>
    <t>1.1 Stockage de produits phytopharmaceutiques et de biocides</t>
  </si>
  <si>
    <t xml:space="preserve">P-Tous
N-Tous
</t>
  </si>
  <si>
    <t xml:space="preserve">Les produits phytopharmaceutiques ne peuvent être utilisés que par des personnes officiellement autorisées (phytolicence). Cela signifie que seuls les détenteurs d'une phytolicence peuvent acquérir et stocker les produits phytofarmaceutiques dans un espace prévu à cet effet (armoire ou local).
Les produits phytopharmaceutiques et les biocides sont entreposés dans une armoire (armoire phyto) ou un local adéquat (local phyto), maintenus en bon état d'entretien et de propreté. Dans cette armoire/local peuvent aussi être stockés d’autres produits à condition que ces produits répondent aux conditions suivantes :
a) ne pas être destinés à l’alimentation humaine ou animale, pas de médicaments, pas de substances nutritives 
b) ne pas présenter un danger d’incendie ou d’explosion (pas de carburants, d’engrais nitriques,…) 
c) être rangés séparément, sur des étagères distinctes et de manière à éviter tout risque de contact direct avec les produits phytopharmaceutiques 
Parmi ces autres produits, on peut donc retrouver l’eau de javel, les semences , les engrais liquides, les oligoéléments,… Le matériel spécifique pour l’utilisation de ces produits peut également être stocké dans ce local.  </t>
  </si>
  <si>
    <t>Cette armoire/ce local répond aux conditions suivantes: 
- Fermé à clef et non accessible aux enfants et aux personnes non autorisées. le local/l’armoire n’est accessible qu’aux titulaires d’une phytolicence P1, P2 ou P3, ou à toute autre personne moyennant la présence d’au moins une personne disposant d’une phytolicence susmentionnée. En cas d’absence lors d’une livraison de produits à usage professionnel, ces produits scellés peuvent être stockés pendant une durée maximale de 72 heures dans un local, ou une armoire fermant à clé, différent du local/armoire phyto, mais satisfaisant aux mêmes conditions.</t>
  </si>
  <si>
    <t>Sur la porte d’accès au local/à l’armoire doivent être apposés de façon visible, les éléments suivants: 
- la mention « accès interdit aux personnes non-autorisées » et un symbole équivalent,
- un symbole de danger approprié
- l’identité et les coordonnées du gestionnaire du local/de l’armoire (y compris le n° de la phytolicence – recommandation).</t>
  </si>
  <si>
    <t>P-Tous
N-Tous</t>
  </si>
  <si>
    <t xml:space="preserve">Eclairage de qualité : dans le cas d’un local, il y a un éclairage électrique; dans le cas d’une armoire phyto, un éclairage est prévu à proximité de l’armoire. Un éclairage de qualité permet en permanence la lecture correcte des étiquettes.  </t>
  </si>
  <si>
    <t xml:space="preserve">Les produits à usage professionnel dont l'acte de reconnaissance mentionne que leur usage est strictement réservé aux détenteurs d'une licence “usage spécifiquement professionnel” doivent être stockés dans un local situé en dehors des locaux d'habitation, les étables, les locaux de manipulation. La porte d'accès du local de stockage des produits phytosanitaires ne peut pas donner sur ces locaux, </t>
  </si>
  <si>
    <t>Sec.</t>
  </si>
  <si>
    <t>Aération efficace. Par exemple une ouverture spécifique est prévue à cet effet.</t>
  </si>
  <si>
    <t xml:space="preserve">Protection contre le gel (dans le cas du stockage de produits phytopharmaceutiques et biocides liquides).  </t>
  </si>
  <si>
    <t xml:space="preserve">Les produits phytopharmaceutiques et les biocides sont obligatoirement conservés dans leur emballage d’origine et accompagnés de leur étiquette d’origine. </t>
  </si>
  <si>
    <t>P-Tous
N-Tous
IntS
IntHS
ExtS
ExtHS</t>
  </si>
  <si>
    <t>Les produits phytopharmaceutiques non utilisables (PPNU) sont rangés ensemble avec la mention “PPNU/périmé”. Les produits destinés à des fins privées sont rangés ensemble avec la mention “privé”. 
Sont considérés comme PPNU, les produits qui ne peuvent plus être utilisés pour différentes raisons : 
- L’agréation a été retirée et le délai d’utilisation est expiré (voir www.fytoweb.fgov.be) 
- Il y a incertitude sur le produit (étiquette illisible, disparue)
- L’état physico-chimique est altéré (gel, précipitation) ou la date de péremption est dépassée.
Les PPNU dont l’utilisation était encore autorisée au 1er janvier de l’année x-2  (x étant l’année d’inspection) sont stockés sous ‘PPNU/périmé’.  
Les PPNU entre x-4 et x-2, sont stockés sous ‘PPNU/périmé’ et doivent en outre être enregistrés (nom, quantité restante estimée, date d’enregistrement). Ils font l’objet d’une non-conformité de niveau B. 
Le stockage des PPNU avant le 1er janvier de l’année x–4 n’est pas toléré.
Les produits provenant de la reprise d’une exploitation doivent être stockés sous ‘PPNU/périmé’, enregistrés et notifiés préalablement à l’ULC. Les PPNU doivent être stockés séparément dans le local/l’armoire phyto, et clairement identifiés.
Les conditionnements vides de produits phytopharmaceutiques (y compris les opercules) sont conservés dans un endroit sec et sûr jusqu’à la collecte organisée par  « AgriRecover » (voir www.agrirecover.eu).</t>
  </si>
  <si>
    <t>Un appareillage de pesage et/ou de mesure adéquat est présent.</t>
  </si>
  <si>
    <t>P-Tous</t>
  </si>
  <si>
    <t>Un produit non agréé en Belgique destiné à être utilisé sur des parcelles situées dans un pays frontalier doit faire l’objet d’une autorisation d’importation/exportation délivrée par l’AFSCA et être clairement identifié dans le local/l’armoire phyto. Ce produit doit être autorisé dans  le pays étranger dans lequel les parcelles sont situées.</t>
  </si>
  <si>
    <t>A titre de préparation à l’audit, l’agriculteur établit une liste des produits phytosanitaires présents dans le local phyto. Cette liste est datée et mentionne les dénominations commerciales de tous les produits présents. Si des produits non autorisés sont présents, ils doivent être mentionnés séparément dans la liste.</t>
  </si>
  <si>
    <t xml:space="preserve">1.2 Locaux de manipulation et de stockage, de production et de vente. </t>
  </si>
  <si>
    <t>P-Tous
N-FLC
N-FLO</t>
  </si>
  <si>
    <t>Les bâtiments où sont manipulés et/ou stockés des produits végétaux, sont propres et en bon état. Les murs, fenêtres, portes et plafonds sont intacts et faciles à nettoyer.
Les locaux professionnels où sont manipulées des fleurs et des plantes sont nettoyés quotidiennement. Les tables sont nettoyées entre chaque préparation de commande de produits différents de la commande précédente.</t>
  </si>
  <si>
    <t xml:space="preserve">Tous les bâtiments sont pourvus d’éclairage suffisant. Lorsque l’éclairage fixe est installé directement au-dessus des produits récoltés, prévoir un éclairage incassable, protégé (housse) ou muni d’une coiffe protectrice. </t>
  </si>
  <si>
    <t>N-Tous</t>
  </si>
  <si>
    <t xml:space="preserve">Les bris de verre dans les bâtiments doivent être évités au maximum. Tout verre (fenêtres, lampes, miroir etc.) brisé ou fendu doit être immédiatement évacués. </t>
  </si>
  <si>
    <t xml:space="preserve">Les substances dangereuses (huile, carburants, engrais, biocides,...)  et leurs déchets sont stockés et manipulés de manière à éviter toute contamination. L’huile, les combustibles et les engrais doivent être entreposés de manière à éviter toute contamination. Une séparation suffisante entre les lieux de manipulation et d’entreposage de produits végétaux et d’autres matériels ou animaux (tels les engrais, l’huile, les combustibles, un tracteur, du bétail, …) est prévue. </t>
  </si>
  <si>
    <t>Les produits visiblement pourris ou les déchets sont régulièrement évacués hors des zones de production, de manipulation, de stockage et de vente. On doit empêcher, dans la mesure du possible, que les organismes nuisibles ne causent des contaminations.</t>
  </si>
  <si>
    <t xml:space="preserve">Un contrôle visuel est effectué avant la vente de plantes. </t>
  </si>
  <si>
    <t>1.3 Stockage</t>
  </si>
  <si>
    <t>Tous les produits qui sont destinés aux clients sont traités, stockés et emballés d’une manière à garantir que la qualité des produits reste intacte.</t>
  </si>
  <si>
    <t>N-FLO 
N-FLC</t>
  </si>
  <si>
    <t>Un espace climatisé pour le stockage des fleurs et des plantes est disponible.</t>
  </si>
  <si>
    <t>En attendant de leur traitement, les fleurs et les plantes sont conservées au moins pendant la nuit dans un lieu de stockage climatisé. Le lieu de stockage pour les fleurs doit avoir une température entre 2 et 15 degrés.</t>
  </si>
  <si>
    <t>Au minimum les fluctuations anormales de la température dans l’espace climatisé  sont constatées et registrées.</t>
  </si>
  <si>
    <r>
      <t xml:space="preserve">L’enregistrement des </t>
    </r>
    <r>
      <rPr>
        <sz val="8"/>
        <color rgb="FF000000"/>
        <rFont val="Verdana"/>
        <family val="2"/>
      </rPr>
      <t>chariots danois</t>
    </r>
    <r>
      <rPr>
        <sz val="8"/>
        <rFont val="Verdana"/>
        <family val="2"/>
      </rPr>
      <t xml:space="preserve"> est conservé de manière telle que</t>
    </r>
    <r>
      <rPr>
        <sz val="8"/>
        <color rgb="FF000000"/>
        <rFont val="Verdana"/>
        <family val="2"/>
      </rPr>
      <t xml:space="preserve"> leur</t>
    </r>
    <r>
      <rPr>
        <sz val="8"/>
        <rFont val="Verdana"/>
        <family val="2"/>
      </rPr>
      <t xml:space="preserve"> stock  et les variations de stock sont connues à tout moment.  L’enregistrement doit être effectué au niveau du conteneur et pas au niveau du tray. </t>
    </r>
  </si>
  <si>
    <t>2. Machines, appareils et outillages entrant en contact avec le produit avant les traitements pré- et post-récolte</t>
  </si>
  <si>
    <t xml:space="preserve">2.1 Exigences générales applicables à toutes les machines </t>
  </si>
  <si>
    <t>Les machines, appareils et outillages entrant en contact avec le produit avant, pendant et après la récolte sont propres et en bon état.</t>
  </si>
  <si>
    <t xml:space="preserve">P-Tous </t>
  </si>
  <si>
    <t>Nettoyer et désinfecter régulièrement le matériel  de greffe, écusson et greffon ainsi que le matériel de taille (p. ex. à l’occasion du changement de parcelle, d’espèce  ou de variété), afin d’éviter la propagation d’éventuelles maladies ou contaminations.</t>
  </si>
  <si>
    <t>N-FLC</t>
  </si>
  <si>
    <t>Utiliser des sceaux propres et de l'eau de distribution propre lorsque l'on met des fleurs dans l'eau.</t>
  </si>
  <si>
    <t>2.2 Pulvérisateurs</t>
  </si>
  <si>
    <t>P-Tous
N-Tous
IntS
IntHS
ExtS
ExtHS
N-Tous</t>
  </si>
  <si>
    <t>Tous les pulvérisateurs  (y compris les véhicules et la rampe fixe dans les champs de conteneurs et les serres) susceptibles d’être utilisés pour l’application de produits phytopharmaceutiques sous forme liquide sur le territoire belge doivent être contrôlés conformément aux dispositions légales. 
Cette exigence ne s’applique pas aux pulvérisateurs à dos et à lance (disposant de maximum deux porte-buses montés au bout d’une lance). 
Tout propriétaire de pulvérisateur est tenu de faire contrôler tout pulvérisateur soumis au contrôle une fois tous les 3 ans et ce, à la date, à l’heure et au lieu de la convocation, même si le matériel vient d’être acheté (neuf ou d’occasion).
S’il ne devait pas recevoir de convocation dans les 15 jours ouvrables avant l’échéance du contrôle précédent, le propriétaire est tenu d’en informer l’organisme de contrôle. Le propriétaire qui ne peut se présenter au contrôle aux lieux et dates mentionnées sur la convocation en informe l’organisme de contrôle au plus tard 5 jours calendrier avant la date prévue de contrôle.
Tous les pulvérisateurs doivent être contrôlés par :
- L'unité des machines et Infrastructures Agricoles du Centre wallon de Recherches agronomiques (CRA-W) de Gembloux pour les pulvérisateurs utilisés dans les provinces de Brabant wallon, Hainaut, Liège, Luxembourg et Namur;
- L'unité de Technologie et d'alimentation, service de l'inspection des pulvérisateurs de l’ « Instituut voor landbouw- en visserijonderzoek » (ILVO) dans les provinces de Flandre occidentale, Flandre orientale, Anvers, Brabant-Flamand, Limbourg et dans la région de Bruxelles capitale.
Seuls les pulvérisateurs dûment contrôlés peuvent être utilisés durant la période mentionnée sur l’autocollant apposé par l’organisme de contrôle ainsi que sur le certificat de visite.
La perte, la détérioration ou la disparition de l’autocollant doit être immédiatement notifiée à l’organisme de contrôle.
Toute vente d'un pulvérisateur doit être signalée à l’organisme de contrôle conjointement par le vendeur et l’acheteur dans les 30 jours de celle-ci. Lorsqu’un pulvérisateur n’est plus utilisé, le propriétaire informe dans les 30 jours l’organisme de contrôle au moyen d’un formulaire prévu à cet effet.</t>
  </si>
  <si>
    <t>Les appareils achetés directement à l'étranger doivent être notifiés par l'acheteur au service de contrôle endéans les 30 jours.</t>
  </si>
  <si>
    <t>Le producteur/le grossiste de plantes ornementales effectue au moins une fois par an un contrôle et note ses observations. Il garde l'appareil de pulvérisation en bon état.</t>
  </si>
  <si>
    <t>2.3 Caisses, conteneurs, matériel de conditionnement et paloxes</t>
  </si>
  <si>
    <t xml:space="preserve">Les caisses, les conteneurs, le matériel de conditionnement et les paloxes sont propres et en bon état (pas de parties détachées, de rouille en contact avec les produits, …) et désinfectés si nécessaire.  </t>
  </si>
  <si>
    <t>2.4 Transport de produits horticoles non comestibles</t>
  </si>
  <si>
    <t>L'producteur/le grossiste prend les dispositions nécessaires afin de maintenir propres tous ses équipements, récipients, caisses, véhicules, bennes etc. (utilisés lors du transport de produits végétales non comestibles) et si nécessaire de les désinfecter d’une manière appropriée.</t>
  </si>
  <si>
    <t xml:space="preserve">L’espace de transport du camion et / ou les conteneurs qui sont utilisés pour le transport de fleurs coupées doivent être conditionnés. 
La température requise est garantie pendant le transport. Il est important de bien contrôler la température pendant le transport car elle peut varier selon le produit (les fleurs) qu’on transporte. </t>
  </si>
  <si>
    <t>Tout transport est interdit en cas de fuite des conduites d’huile ou de mazout, s’il existe un risque de contact avec les produits végétaux. En cas de fuite, les produits végétaux souillés doivent être écartés conformément à la procédure de fuite.</t>
  </si>
  <si>
    <t>Il est conseillé de nettoyer et désinfecter avant le transport de produits végétaux sensibles (exemple : les plantes et arbres comportant des risques phytosanitaires ), les moyens de transport ayant servi au transport de produits comportant des risques phytosanitaires. Lorsque des organismes de quarantaine sont détectés, les moyens de transport doivent être désinfectés immédiatement et aussi rapidement que possible afin de prévenir toute contamination supplémentaire. De cette manière, les risques éventuels de transmission d’agents microbiens pathogènes sont réduits.
Si le transport est effectué par des tiers, le commerçant de produits horticoles non comestibles peut demander une preuve de désinfection.</t>
  </si>
  <si>
    <t>L’espace de transport du camion et / ou les conteneurs qui sont utilisés, doivent être apte pour le transport des produits horticoles non comestibles. Aucun dommage ne peut se produire aux produits et chaque possibilité de contamination (par ex. par de l'huile minérale) doit être évitée.</t>
  </si>
  <si>
    <t>Le commerçant de produits horticoles non comestibles veille à ce que l’eau utilisée dans le cadre des opérations de nettoyage soit d’une qualité appropriée à cet usage. Il appartient au commerçant de démontrer la manière dont il gère les risques éventuels liés à la qualité de l’eau (eau de distribution, forage de puits, eau de pluie).</t>
  </si>
  <si>
    <t>3. Directeur d'entreprise, personnel et tiers</t>
  </si>
  <si>
    <t>3.1 Application des produits phytopharmaceutiques et biocides</t>
  </si>
  <si>
    <t xml:space="preserve">
Les produits à usage professionnel sont utilisés uniquement par des utilisateurs professionnels disposant d’une phytolicence P1, P2 ou P3. Les titulaires de la phytolicence P1 utilisent les produits à usage professionnel uniquement sous l’autorité d’un titulaire d’une phytolicence P2 ou P3. Celui-ci fait une déclaration suivant le modèle repris sous le chapitre 2.5 du cahier des charges. Cette déclaration est datée et signée par les deux parties. Un exemplaire est remis au titulaire de la phytolicence P1.
L'entrepreneur doit disposer d'une phytolicence P2 s'il pulvérise et facture uniquement la pulvérisation et la quantité de produits pulvérisés, ou d'un P3 s'il facture des produits phytos non pulvérisés.</t>
  </si>
  <si>
    <t>Après tout traitement phyto :
- Se laver les mains avec du savon liquide
- Se changer
(Exception : utilisation d’une cabine de pulvérisation spéciale avec filtre au charbon actif).</t>
  </si>
  <si>
    <t>En ce qui concerne les produits à usage professionnel dont l’acte d’agréation indique que l’usage en est uniquement réservé aux titulaires d’une phytolicence PS :
- Confier l’utilisation et le traitement de ces produits uniquement aux personnes disposant d’une phytolicence PS 
- Confier la conservation de ces produits uniquement aux personnes disposant d’une phytolicence PS ou P3 
- Interdire aux travailleurs ne disposant pas de la phytolicence PS ou P3 de participer à des travaux et lever ou réduire à un minimum le risque d’exposition aux dangers propres à ces produits.</t>
  </si>
  <si>
    <t>3.2 Enregistrements et agréments</t>
  </si>
  <si>
    <t>Le producteur / grossiste doit être enregistré à l'AFSCA pour toutes les activités qui relèvent de la compétence de l'AFSCA. Pour la production végétale, il s'agit des exploitations qui: 
- achètent vendent, importent, exportent ou produisent des produits végétaux non comestibles,
- divisent ou rassemblent des lots de plantes ou de produits non comestibles.</t>
  </si>
  <si>
    <r>
      <rPr>
        <sz val="8"/>
        <color rgb="FF000000"/>
        <rFont val="Verdana"/>
        <family val="2"/>
      </rPr>
      <t>Le producteur d</t>
    </r>
    <r>
      <rPr>
        <sz val="8"/>
        <rFont val="Verdana"/>
        <family val="2"/>
      </rPr>
      <t>oit disposer d’un agrément pour l’utilisation du passeport phytosanitaire avant de commencer à cultiver des plantes pour lesquelles un passeport phytosanitaire est requis.</t>
    </r>
  </si>
  <si>
    <t>Les grossistes qui rassemblent ou divisent des lots munis de passeports phytosanitaires doivent également disposer d’un agrément pour pouvoir délivrer des passeports de remplacement. Les grossistes qui laissent les lots tels quels, comme c'est le cas dans le commerce de détail, ne relèvent pas de cette obligation d'agréments.</t>
  </si>
  <si>
    <t>3.3 Généralités</t>
  </si>
  <si>
    <t>A travers une déclaration d’intention ou de politique générale par laquelle elle confirme l’utilité et la nécessité d’un système d’autocontrôle, la direction s’engage à se conformer aux conditions d’agrément.</t>
  </si>
  <si>
    <t xml:space="preserve">Les grossistes qui disposent d'un agrément 17.1 sont juridiquement tenus de désigner un responsable pour la gestion phytosanitaire. Il est au courant de la législation phytosanitaire en vigueur.
</t>
  </si>
  <si>
    <t xml:space="preserve">Il faut garantir un environnement de travail sûr et hygiénique, tenant compte des connaissances actuelles de l’industrie et des dangers spécifiques.  </t>
  </si>
  <si>
    <t>Les personnes qui portent la responsabilité des activités de vérification dans le cadre de l’autocontrôle ‘Commerce des productions horticoles non comestibles’ sont conscientes de leurs responsabilités et doivent disposer de connaissances suffisantes et vérifiables.</t>
  </si>
  <si>
    <t>4. Techniques de culture et traitement post-récolte</t>
  </si>
  <si>
    <t>4.1 Matériel de reproduction/Achat</t>
  </si>
  <si>
    <r>
      <rPr>
        <sz val="9"/>
        <color rgb="FFFF0000"/>
        <rFont val="Verdana"/>
        <family val="2"/>
      </rPr>
      <t>Le</t>
    </r>
    <r>
      <rPr>
        <sz val="8"/>
        <rFont val="Verdana"/>
        <family val="2"/>
      </rPr>
      <t xml:space="preserve"> producteur/le grossiste doit s'assurer que les plants et/ou semences sont pourvu(e)s d'un passeport phytosanitaire lorsque c'est requis. Ce passeport phytosanitaire doit être conservé durant au moins un an. 
Attention: les passeports phytosanitaires doivent être conservés durant au moins un an au sein de l'exploitation. Dans le cas où les passeports phytosanitaires sont conservés avant l'enregistrement des produits entrants (dossier IN), ils doivent être conservés durant deux ans.</t>
    </r>
  </si>
  <si>
    <t xml:space="preserve">P-Tous
</t>
  </si>
  <si>
    <t>L'producteur vérifie que le matériel de reproduction fourni est visuellement exempts de maladies.</t>
  </si>
  <si>
    <t>N-FLC
N-FLO</t>
  </si>
  <si>
    <t>Le grossiste effectue un contrôle visuel de l'état sanitaire des biens fournis.</t>
  </si>
  <si>
    <t xml:space="preserve">A l’achat des fleurs et plantes, il est obligatoire d’accorder une attention minimale aux critères d’achat et à la sélection des fournisseurs. Cela signifie que les grossistes donnent un feedback aux   fournisseurs qui, régulièrement, ne respectent pas les accords concernant les délais de livraison, la fourniture des  passeports phytosanitaires ou les conditions du transport (p.ex. le transport réfrigéré pour les fleurs coupées). Quand aucune amélioration n’est constatée, le grossiste ne peut plus travailler avec ce fournisseur tant que  celui-ci ne peut garantir des améliorations. </t>
  </si>
  <si>
    <t xml:space="preserve">Une liste des fournisseurs est disponible. </t>
  </si>
  <si>
    <t>ExtS</t>
  </si>
  <si>
    <r>
      <t xml:space="preserve">Pratiquer la rotation de cultures (y compris dans une même parcelle) dans les cultures sensibles aux parasites liés au sol pour lutter contre ceux-ci (par exemple </t>
    </r>
    <r>
      <rPr>
        <i/>
        <sz val="8"/>
        <rFont val="Verdana"/>
        <family val="2"/>
      </rPr>
      <t>Verticillium spp</t>
    </r>
    <r>
      <rPr>
        <sz val="8"/>
        <rFont val="Verdana"/>
        <family val="2"/>
      </rPr>
      <t>, nématodes, …) s'il n'y a pas de facteur limitant tels que la surface disponible, les conditions de sol, l'exposition des parcelles, le type de culture (pluriannuelle, ...). Les plants-mères ne sont pas concernées.</t>
    </r>
  </si>
  <si>
    <t>FM</t>
  </si>
  <si>
    <t>Le fournisseur identifie les points critiques</t>
  </si>
  <si>
    <t>Le fournisseur du matériel vérifie régulièrement que le matériel de multiplication est suffisamment exempt  de défauts qui peuvent nuire à la qualité de ce matériel de multiplication.</t>
  </si>
  <si>
    <t>Lors de sa commercialisation, le matériel de multiplication doit avoir des dimensions et une vigueur suffisantes en vue de son utilisation en tant que  matériel de multiplication.</t>
  </si>
  <si>
    <t>Dans le cas où le matériel de multiplication, sur base de symptômes ou signes visibles,  n'est pas suffisamment exempts d'organismes de qualité, le fournisseur traite ce matériel de façon adéquate ou, si nécessaire, le détruit. Lors du traitement, il respecte les règles en matière d'IPM.</t>
  </si>
  <si>
    <t>Concernant les bulbes, le fournisseur du matériel de multiplication vérifie que ce matériel provient directement de matériel qui, à son stade de végétal sur pied  s'est révélé après contrôle comme étant suffisamment exempt d'organismes de qualité, ou de signes ou de symptômes d'organismes de qualité.</t>
  </si>
  <si>
    <t>Le fournisseur de matériel de multiplication contrôle régulièrement que le matériel est exempt d'organismes de qualité mentionnés dans l'annexe 5.</t>
  </si>
  <si>
    <t xml:space="preserve">Concernant le matériel de multiplication de végétaux ornementaux du Citrus : Le fournisseur du matériel de multiplication vérifie que le matériel provient de matériel qui s'est révélé après contrôle comme étant exempt de symptômes de virus, d'organismes viraux ou de maladies. </t>
  </si>
  <si>
    <t>Concernant le matériel de multiplication de végétaux ornementaux du Citrus :  le fournisseur du matériel de multiplication vérifie que le matériel,  depuis le début du dernière  cycle de végétation, s'est révélé après contrôle comme étant suffisamment exempt  de virus, d'organismes viraux ou de maladies.</t>
  </si>
  <si>
    <t>Concernant le matériel de multiplication du Citrus et les plantes ornementales du Citrus: le fournisseur du matériel de multiplication vérifie, en cas de entmateriaal (souche, inoculum ?) que le matériel est greffé sur des porte-greffes qui ne sont pas sensibles aux viroïdes</t>
  </si>
  <si>
    <t>4.2 Gestion du stock</t>
  </si>
  <si>
    <t xml:space="preserve">Contrôle de la fraîcheur des plantes lors de leur traitement dans l’entreprise et avant que celles-ci ne sortent  de l’entreprise.   </t>
  </si>
  <si>
    <t>4.3 Contrôle de sortie</t>
  </si>
  <si>
    <t>Un contrôle visuel de l’état des plantes est effectué avant la vente. Ce contrôle visuel comprend une inspection des feuilles, des branches ou des tiges, les racines et, le cas échéant, le fruit de la plante.</t>
  </si>
  <si>
    <t>Le contrôle final doit être effectué par des personnes chargées de cette responsabilité Les produits contrôlés et conformes sont clairement marqués de sorte qu'il soit clair pour tous les employés dans l'entreprise que cette expédition est conforme.</t>
  </si>
  <si>
    <t>4.Engrais</t>
  </si>
  <si>
    <r>
      <t xml:space="preserve">P-Tous  </t>
    </r>
    <r>
      <rPr>
        <sz val="8"/>
        <color rgb="FF00B0F0"/>
        <rFont val="Verdana"/>
        <family val="2"/>
      </rPr>
      <t xml:space="preserve"> </t>
    </r>
  </si>
  <si>
    <t>Hormis les matières fertilisantes ou amendements du sol provenant des ressources naturelles de la ferme elle-même, ou provenant de la ferme d’un tiers sous leur forme d’origine, seuls les engrais et les amendements du sol autorisés sont utilisés.</t>
  </si>
  <si>
    <t>Tous les engrais et amendements du sol autorisés doivent être pourvus d’une étiquette ou, s’ils sont achetés en vrac, d’un document d’accompagnement transmis par le fournisseur à l’producteur</t>
  </si>
  <si>
    <t>Pour les engrais autorisés et amendements du sol provenant de déchets (p.ex. boues d’épuration, chaux pâteuse, compost, engrais organiques simples, digestats d’origine organique,…) l’agriculteur doit disposer :
- en Région wallonne, du document d’accompagnement (d’après le modèle OWD) pour les boues d’épuration ; du certificat d’utilisation et le document de traçage pour les autres matières considérées comme déchets et valorisées sur base de l’AGW du 14.06.2001 . 
- en Région flamande, d’une déclaration de matières premières et d’une attestation de contrôle délivrée par l’asbl VLACO lorsque cela est exigé par VLAREMA. Une copie de la déclaration de matières premières doit accompagner le transport. 
Les résultats d’analyses (si d’application)sont conservés durant 5 ans.</t>
  </si>
  <si>
    <t>4.5 Produits phytopharmaceutiques et biocides</t>
  </si>
  <si>
    <t xml:space="preserve">P-Tous 
N-Tous 
IntS IntHS ExtS EstHS
</t>
  </si>
  <si>
    <t xml:space="preserve">N’utiliser que des produits phytopharmaceutiques agréés et des biocides autorisés en Belgique pour les applications figurant sur les étiquettes avant et pendant la culture et durant le stockage. Les conditions d’utilisation mentionnées sur l’étiquette doivent toujours être respectées.
La liste de produits phytopharmaceutiques reconnus peut être consultée sur le site www.fytoweb.fgov.be, et celle des biocides reconnus sur le site  : www.health.belgium.be/fr/environnement -&gt; Substances chimiques -&gt; Pesticides et biocides -&gt; Listes biocides autorisés et marché belge. </t>
  </si>
  <si>
    <t>Lors de l’application de produits phytopharmaceutiques, l’utilisateur est tenu de prendre les dispositions nécessaires afin d’éviter de nuire à la santé de l’homme, des animaux et d’occasionner des dégâts aux cultures et plantations avoisinantes.
Le producteur/grossiste doit veiller à ce que tout appareil, objet ou véhicule ayant servi lors de l’utilisation de produits phytopharmaceutiques soit nettoyé soigneusement et immédiatement. Lors de l’application de produits liquides, les emballages soigneusement vidés de leur contenu sont rincés abondamment à l’eau.</t>
  </si>
  <si>
    <r>
      <t>P-Tous 
 IntS
IntHS
ExtS
ExtHS</t>
    </r>
    <r>
      <rPr>
        <sz val="8"/>
        <color rgb="FF00B0F0"/>
        <rFont val="Verdana"/>
        <family val="2"/>
      </rPr>
      <t xml:space="preserve"> </t>
    </r>
  </si>
  <si>
    <t>Calculer au plus juste la quantité de produit phytopharmaceutique et de bouillie nécessaire afin d’éviter les mauvais dosages et les restes.</t>
  </si>
  <si>
    <t>4.5.4</t>
  </si>
  <si>
    <t xml:space="preserve">P-Tous
ExtS
ExtHS    </t>
  </si>
  <si>
    <t xml:space="preserve">Uniquement pour les exploitations avec cultures extérieures: lors de l’application des produits phytopharmaceutiques, respecter une zone tampon par rapport aux eaux de surface : 1 mètre pour les pulvérisations sur champs et 3 mètres pour les pulvérisations sur vergers. Des zones tampons spécifiques peuvent être fixées et mentionnées sur l’étiquette. Les zones tampons peuvent être réduites moyennant l’utilisation de plus amples mesures ou moyens de réduction de la dérive (cf. http://www.fytoweb.fgov.be/ - Info pour l’utilisateur – Mesures de réduction de la contamination des eaux superficielles - brochure du SPF Santé publique).  </t>
  </si>
  <si>
    <t>IntS
IntHS
ExtS
ExtHS</t>
  </si>
  <si>
    <t>S'ils sont disponibles, choisir des produits sélectifs pour préserver les organismes utiles.</t>
  </si>
  <si>
    <t>Choisir le produit selon son efficacité en fonction du stade de la culture, de la maladie, du nuisible ou de la mauvaise herbe et en fonction de la présence d’organismes utiles.</t>
  </si>
  <si>
    <t>Prendre des mesures pour éviter la contamination ponctuelle des eaux de surface.</t>
  </si>
  <si>
    <t>4.5.8*.I</t>
  </si>
  <si>
    <t xml:space="preserve">
ExtS
ExtHS</t>
  </si>
  <si>
    <t xml:space="preserve">Utiliser des buses permettant de réduire de minimum 50% la dérive des brumes de pulvérisation
OU
utiliser des techniques de réduction de la dérive de minimum 50%.
</t>
  </si>
  <si>
    <t>Diluer les résidus de pulvérisations et les réappliquer sur le champ.</t>
  </si>
  <si>
    <t>Utiliser des techniques de pulvérisation adéquates et efficaces.</t>
  </si>
  <si>
    <t xml:space="preserve">Appliquer les produits phytopharmaceutiques conformément à la technique reconnue pour le type de formulation utilisée ou, le cas échéant, conformément à ce qui est mentionné sur l’acte d’autorisation. </t>
  </si>
  <si>
    <t>Applications locales ciblées au moyen de doses reconnues (p. ex. herbicides foliaires, enrobage des semences, …).</t>
  </si>
  <si>
    <t>Effectuer le traitement dans les conditions climatiques les plus favorables à  une efficacité optimale du produit.</t>
  </si>
  <si>
    <t>Parmi les pesticides autorisés et disponibles, utiliser en alternance et/ou en mélange ceux qui ont un mode d'action différent.</t>
  </si>
  <si>
    <t>4.5.14*.I</t>
  </si>
  <si>
    <t>Choisir les pesticides en fonction de leur toxicité, du risque de développement de résistance et des risques pour l'environnement.</t>
  </si>
  <si>
    <t>4.5.15*.I</t>
  </si>
  <si>
    <t xml:space="preserve">Respecter les principes de base et/ou les conseils diffusés dans les avertissement concernant la gestion des risques de résistance. Si un risque de résistance est connu pour un produit, les modalités d'application définies dans les actes d'autorisation le prennent en compte. </t>
  </si>
  <si>
    <t>IntS
IntHS</t>
  </si>
  <si>
    <t>S'il y a un risque de résistance, appliquer des méthodes et produits non-chimiques.</t>
  </si>
  <si>
    <t>ExtS
ExtHS</t>
  </si>
  <si>
    <t xml:space="preserve">Respecter une zone d' 1 mètre sans culture le long des cours d'eau tel que déterminé dans le "verzamelaanvraag" et indiqué sur les orthophotoplans du "e-loket" (le long des cours d’eau qui sont indiqués en mauve et en bleu). Cela s'applique à l'ensemencement d'une nouvelle culture principale à partir du 1er septembre 2018.  </t>
  </si>
  <si>
    <t>4.6 Irrigation</t>
  </si>
  <si>
    <t xml:space="preserve">Il est conseillé de désinfecter avant son utilisation l'eau de recirculation et l'eau de sortie , sauf s'il peut être démontré sur la base d'analyses qu'il n'y a aucun phytopathogène présent dans l'eau. </t>
  </si>
  <si>
    <t xml:space="preserve">Il est conseillé de désinfecter avant son utilisation l'eau de surface qui est potentiellement contaminée, sauf s'il peut être démontré sur la base d'analyses qu'il n'y a aucun phytopathogène présent dans l'eau. </t>
  </si>
  <si>
    <r>
      <t xml:space="preserve">4.7 Utilisation de techniques de culture adéquates (par exemple: faux semis, </t>
    </r>
    <r>
      <rPr>
        <i/>
        <sz val="9"/>
        <rFont val="Verdana"/>
        <family val="2"/>
      </rPr>
      <t>dates de semis et densités, sous-semis, labour de conservation, élagage et semis direct)</t>
    </r>
  </si>
  <si>
    <t xml:space="preserve">Semer des engrais verts contre les maladies et parasites (p. ex Tagetes, avoine japonais, …). </t>
  </si>
  <si>
    <t>Appliquer dans l'exploitation au moins 2 mesures proposées en annexe 4.2 en faveur de la biodiversité, des structures écologiques et des organismes utiles importants pour les cultures.</t>
  </si>
  <si>
    <t>IntHS
ExtHS</t>
  </si>
  <si>
    <t xml:space="preserve">Maintenir l'état hydrique du sol ou du substrat en bonne condition (mettre en oeuvre des mesures de maintien ou d'amélioration de la structure du sol, drainage, écoulement, éviter le compactage, ...).
</t>
  </si>
  <si>
    <t>IntS
ExtS</t>
  </si>
  <si>
    <t>Maintenir l'état hydrique du sol ou du substrat en bonne condition (mettre en oeuvre des mesures de maintien ou d'amélioration de la structure du sol, drainage, écoulement, éviter le compactage, ...).</t>
  </si>
  <si>
    <t>Mettre en œuvre des pratiques culturales qui contribuent à une utilisation responsable et limitée des pesticides (faux semis, traitement dans la ligne, utiliser des semences traitées). (Cf. annexe 4.1). En appliquer au moins une.</t>
  </si>
  <si>
    <t>Dans les parcelles sensibles et très sensibles à l'érosion, prendre les mesures adéquates contre l'érosion (voir annexe 4.5).</t>
  </si>
  <si>
    <t>Disposer de l'information concernant les conditions de culture optimales des plantes permettant d'éviter ou diminuer les problèmes d'organismes nuisibles.</t>
  </si>
  <si>
    <t>Disposer de l’information reltaive aux principales maladies, mauvaises herbes et organismes nuisibles et utiles pour ses cultures.</t>
  </si>
  <si>
    <t>4.8 Utiliser, là où c'est possible, des cultivars résistants/tolérants et des plants et semences standards/certifiés</t>
  </si>
  <si>
    <t>Parmi les variétés répondant aux demandes du marché et correspondant aux caractéristiques de l'endroit où elles seront cultivées (sensibilité au gel, à l'excès ou au manque d'eau par exemple), choisir les variétés/races résistantes ou tolérantes aux principales maladies (s'il y a des variétés résistanes ou tolérantes disponibles et si ces informations sont accessibles).</t>
  </si>
  <si>
    <t>Vérifier que le matériel végétal et les matières premières utilisés lors du semis, de la plantation, du greffage, … sont indemnes de maladie ou ravageur ou du matériel conforme à la législation régissant la production et la commercialisation des semences et plants.</t>
  </si>
  <si>
    <t>4.9 Fertilisation équilibrée, fertilisation à la chaux et pratiques de drainage/irrigation</t>
  </si>
  <si>
    <t>Optimaliser la fertilisation : 
- en culture de pleine terre, en réalisant une analyse adéquate du sol à l'installation ou à la ré-installation d'une nouvelle parcelle et ensuite tous les 3 à 5 ans ou par cycle de culture.
- en culture sur substrat, la fertilisation esta justée en fonction des besoins de la culture et de la teneur du substrat définie par le fournisseur.  En cas de problème de culture, procéder à une analyse du substrat et/ou de l'eau d'irrigation.</t>
  </si>
  <si>
    <t>L’irrigation évite l’utilisation excessive d’eau afin de limiter la disparition des nutriments et des pesticides par lessivage ou de ne pas favoriser des maladies liées à l’excès d’eau. Elle est adaptée aux besoins de la plante. Toutes les mesures sont prises afin de limiter les pertes d’eau.</t>
  </si>
  <si>
    <t>Pour l'irrigation, utiliser de préférence de l'eau de pluie. D'autres sources d'eau autorisées par la législation actuelles sont: l'eau de ruisseau, l'eau de puits ouvert, l'eau de puits de forage, l'eau de distribution, ou l'eau provenant de processus reconnus.</t>
  </si>
  <si>
    <t>4.10 Protection et promotion des organismes utiles importants</t>
  </si>
  <si>
    <t>En culture sous protection, privilégier les ennemis naturels en utilisant par exemple un des moyens suivants: plantes-relais, laisser au sol les feuilles tombées et non malades, climatisation.</t>
  </si>
  <si>
    <t xml:space="preserve">4.11 Méthode durable biologiques, physiques et autres méthodes non-chimiques </t>
  </si>
  <si>
    <t>Les méthodes biologiques, physiques et autres méthodes non chimiques durables, sont préférées aux méthodes chimiques si et seulement si elles ont fait la preuve d'une efficacité, d'une fiabilité, d'une faisabilité et d'une rentabilité économique suffisantes. 
Appliquer au moins une des mesures présentées à l'annexe 4.4.</t>
  </si>
  <si>
    <t>Lutte alternative contre les mauvaises herbes là où c'est possible (ex: tapis de sol, paillage organique, végétaux de couverture, lutte thermique et mécanique...).</t>
  </si>
  <si>
    <t xml:space="preserve">Utilisation de préparations biologiques et naturelles reconnues contre les maladies et les nuisibles. </t>
  </si>
  <si>
    <t>Utiliser ou privilégier les ennemis naturels (p.ex.: acariens, guêpes-parasites, nématodes contre les larves de coléoptère, coccinelles,…) grâce à la climatisation, aux plantes refuges, aux endroits de nidification ou aux abris.</t>
  </si>
  <si>
    <t>Utiliser des méthodes physiques (par exemple: élimination au moyen de pièges et de bandes adhésives, filtres de sable lent pour évacuer les champignons, traitement thermique des jeunes plants, traitement UV, traitement à l'ozone, moustiquaires…).</t>
  </si>
  <si>
    <t>Désinfection du sol si nécessaire, de préférence non-chimique.</t>
  </si>
  <si>
    <t>5. Organismes nuisibles</t>
  </si>
  <si>
    <t>5.1 Mesures générales de lutte contre les organismes nuisibles pour les plantes et les produits végétaux</t>
  </si>
  <si>
    <t>P-Tous
N-Tous
FM</t>
  </si>
  <si>
    <t>Le producteur/fournisseur de matériel de multiplication est au courant des exigences phytosanitaires applicables aux produits qu’il cultive et veille à ce que l’AFSCA ait effectué toutes les inspections et/ou analyses nécessaires. 
En cas d’importation de produits de pays tiers, le producteur doit toujours vérifier si une interdiction d’importation est d’application ou non,  si un certificat phytosanitaire est exigé ou non, et quelles sont les conditions liées à l’importation du produit au sein de l’UE.</t>
  </si>
  <si>
    <t xml:space="preserve">Contrôler régulièrement la présence de symptômes. En cas de doute, une analyse de laboratoire doit être effectuée. </t>
  </si>
  <si>
    <t>P-Tous
FM</t>
  </si>
  <si>
    <t xml:space="preserve">Le producteur/fournisseur de matériel de multiplication est tenu d’empêcher la floraison, ainsi que la formation et la dissémination des semences de chardons nuisibles par tous les moyens possibles. Sont considérés comme chardons nuisibles : le cirse des champs, le cirse lancéolé, le cirse des marais et le chardon crépu.    </t>
  </si>
  <si>
    <t xml:space="preserve">Le producteur/fournisseur de matériel de multiplication fournit un passeport phytosanitaire pour tous les lots sortants pour toutes les espèces où cela est nécessaire. </t>
  </si>
  <si>
    <r>
      <rPr>
        <sz val="8"/>
        <rFont val="Verdana"/>
        <family val="2"/>
      </rPr>
      <t>Le fournisseur du matériel de multiplication contrôle régulièrement que le matériel est suffisamment exempt au moins des organismes nuisibles observables à l'œil nu et de maladies qui affectent la qualité du matériel de multiplication (organismes de</t>
    </r>
    <r>
      <rPr>
        <sz val="8"/>
        <rFont val="Verdana"/>
        <family val="2"/>
      </rPr>
      <t xml:space="preserve"> </t>
    </r>
    <r>
      <rPr>
        <sz val="8"/>
        <rFont val="Verdana"/>
        <family val="2"/>
      </rPr>
      <t>qualité</t>
    </r>
    <r>
      <rPr>
        <sz val="8"/>
        <rFont val="Verdana"/>
        <family val="2"/>
      </rPr>
      <t xml:space="preserve"> </t>
    </r>
    <r>
      <rPr>
        <sz val="8"/>
        <rFont val="Verdana"/>
        <family val="2"/>
      </rPr>
      <t xml:space="preserve">). Le matériel de multiplication est aussi suffisamment exempt de signes ou de symptômes d'organismes de </t>
    </r>
    <r>
      <rPr>
        <sz val="8"/>
        <rFont val="Verdana"/>
        <family val="2"/>
      </rPr>
      <t xml:space="preserve">qualité  </t>
    </r>
    <r>
      <rPr>
        <sz val="8"/>
        <rFont val="Verdana"/>
        <family val="2"/>
      </rPr>
      <t>qui empêchent d'utiliser le matériel de multiplication.</t>
    </r>
  </si>
  <si>
    <t>Traiter le matériel végétal destiné avant la plantation ou la transplantation.</t>
  </si>
  <si>
    <t>Utiliser des pots, plateaux de bouturage et de semis propres.</t>
  </si>
  <si>
    <t>Conserver le terreau et les amendements dans un endroit abrité.</t>
  </si>
  <si>
    <t>Nettoyer les aires de cultures en pot et en conteneurs.</t>
  </si>
  <si>
    <t>Gerer les tas de déchets avec les restes de culture ou de substrat  de façon adéquate (par exemple couvrir) pour éviter la contamination par les maladies ou ravageurs.</t>
  </si>
  <si>
    <t>Enlever régulièrement les plantes et restes de plantes malades.</t>
  </si>
  <si>
    <t>En cas de risque, nettoyer et/ou désinfecter régulièrement les outils et machines  (au moins entre deux traitements du sol ou de la culture).</t>
  </si>
  <si>
    <t>En cas de présence d'organismes de quarantaine, respecter la réglementation en la matière.</t>
  </si>
  <si>
    <t xml:space="preserve">Dans les entreprises à risque (pathogènes facilement disséminables), utiliser des équipement de désinfection pour les chaussures (pédiluves par ex.) pour la circulation interne et fournir des combinaisons aux visiteurs pour la circulation externe. </t>
  </si>
  <si>
    <t>Suivre un ordre dans le traitement des cultures: de la culture saine à la culture à risque.</t>
  </si>
  <si>
    <t>Adopter une climatisation optimale en fonction de la culture (aération, chauffage, …).</t>
  </si>
  <si>
    <t>Désinfecter l'eau de drainage en cas de réutilisation (cultures hors sol) - la technique de désinfection est adaptée en fonction du risque (espèce(s) cultivée(s), type de substrat, densité de la culture, …).</t>
  </si>
  <si>
    <r>
      <t>Mesures contre l'apparition ou la propagation du souchet comestible:  
- traiter les parcelles concernées en dernier
- nettoyer la machine lorsqu'on quitte la parcelle
- ne pas transporter la terre, à moins que des plantes en motte emballées après contrôle.</t>
    </r>
    <r>
      <rPr>
        <sz val="8"/>
        <rFont val="Verdana"/>
        <family val="2"/>
      </rPr>
      <t xml:space="preserve">
- ne pas cultiver des racines, tubercules et bulbes, sauf en ayant enlevé presque tout le sol par lavage, brossage tri, </t>
    </r>
    <r>
      <rPr>
        <sz val="8"/>
        <rFont val="Verdana"/>
        <family val="2"/>
      </rPr>
      <t>tamiser, …</t>
    </r>
    <r>
      <rPr>
        <sz val="8"/>
        <rFont val="Verdana"/>
        <family val="2"/>
      </rPr>
      <t xml:space="preserve">
- en cas de bail à rente, un contrat est conclu entre le loueur et le locataire dans lequel le loueur déclare que la parcelle concernée est exempte de souchet comestible.</t>
    </r>
  </si>
  <si>
    <t xml:space="preserve">
- semer du maïs ou un végétal très couvrant comme les céréales d'hiver</t>
  </si>
  <si>
    <t>Effectuer un monitoring de la culture au moyen, entre autres, d'observations visuelles, pièges collants, pièges à phéromones, plantes indicatrices, comptages,… et enregistrer les résultats de ce monitoring (lister les principales maladies).</t>
  </si>
  <si>
    <t>5.1.20.a*I</t>
  </si>
  <si>
    <t>Acquérir des connaissances relatives à l'observation et la reconnaissance des parasites et des insectes utiles, au moyen de:
1) être inscrit à un système d'avertissement reconnu, un service de conseil ou un modèle de décision
ou 2) Suivre des activités de sensibilisation relatives à IPM (min. 1/an )
ou 3) être accompagné par un conseiller professionnel qualifié</t>
  </si>
  <si>
    <t>5.1.21.b*I</t>
  </si>
  <si>
    <t>Prendre la décision d’intervenir après avoir évalué le risque réel de la présence d’organismes nuisibles. Ce risque est estimé de préférence à l’échelle de la parcelle à l’aide de méthodes d’observation et de surveillance de la population des nuisibles, de la présence et de l’activité des organismes utiles et en tenant compte des seuils de nuisibilité s’ils sont connus. Choisir au moins une méthode de monitoring/dépistage parmi celles présentées en annexe 4.3.</t>
  </si>
  <si>
    <t>5.1.22*I</t>
  </si>
  <si>
    <r>
      <t xml:space="preserve">Utilisation des systèmes décisionnels existants pour la protection des végétaux  (démontrer que l'action adéquate a été entreprise): par exemple: seuil de dommages, W&amp;W, somme des températures, avertissement, </t>
    </r>
    <r>
      <rPr>
        <sz val="8"/>
        <color rgb="FF000000"/>
        <rFont val="Verdana"/>
        <family val="2"/>
      </rPr>
      <t>ex</t>
    </r>
    <r>
      <rPr>
        <sz val="8"/>
        <rFont val="Verdana"/>
        <family val="2"/>
      </rPr>
      <t>périence propre, ...</t>
    </r>
  </si>
  <si>
    <t>5.2 Mesures de lutte contre les nématodes</t>
  </si>
  <si>
    <t>Les nématodes peuvent être combattus par le semis, par exemple, de tagètes (Tagetes sp.) (à conseiller contre Pratylenchus penetrans) ou par l’application correcte de nematicides ou de produits ayant une action nématicide.La production horticole non comestible en pleine terre de plantes ornementales est exclusivement possible sur des parcelles non contaminées par les nématodes à kystes de la pomme de terre (Globodera rostochiensis et Globodera pallida). Toute ‘nouvelle’ parcelle, en vue d’un usage dans le secteur horticole, doit, avant toute plantation, faire l’objet d’un premier prélèvement afin de déterminer si le sol est indemne de nématodes. Si ce n'est pas le cas, l’producteur/pépiniériste ne peut utiliser cette parcelle pour la plantation en vue d’une production de plantes horticole non comestible nécessitant un passeport phytosanitaire.
Un échantillonnage systématique effectué avant le début de toute culture n’est obligatoire que pour les bulbes, les tubercules et les rhizomes de Dahlia, Gladiolus, Hyacinthus, Iris, Lilium, Narcissus et Tulipa destinés à la plantation, à l’exception de ceux qui indiquent clairement, soit par une mention sur l’emballage soit  par d’autres moyens,  qu’ils sont destinés à la vente à des utilisateurs finaux qui ne sont pas concernés par la culture professionnelle. de plantes ou de fleurs coupées.</t>
  </si>
  <si>
    <t xml:space="preserve">La production horticole non comestible en pleine terre de plantes ornementales est exclusivement possible sur des parcelles non contaminées par les nématodes à kystes de la pomme de terre (Globodera rostochiensis et Globodera pallida). Toute ‘nouvelle’ parcelle, en vue d’un usage dans le secteur horticole, doit, avant toute plantation, faire l’objet d’un premier prélèvement afin de déterminer si le sol est indemne de nématodes. Si ce n'est pas le cas, l’producteur/pépiniériste ne peut utiliser cette parcelle pour la plantation en vue d’une production de plantes horticole non comestible nécessitant un passeport phytosanitaire.
Un échantillonnage systématique effectué avant le début de toute culture n’est obligatoire que pour les bulbes, les tubercules et les rhizomes de Dahlia, Gladiolus, Hyacinthus, Iris, Lilium, Narcissus et Tulipa destinés à la plantation, à l’exception de ceux qui indiquent clairement, soit par une mention sur l’emballage soit  par d’autres moyens,  qu’ils sont destinés à la vente à des utilisateurs finaux qui ne sont pas concernés par la culture professionnelle. de plantes ou de fleurs coupées.
</t>
  </si>
  <si>
    <t>5.3 Mesures relatives au feu bactérien (Erwinia amylovora)</t>
  </si>
  <si>
    <t>P-PEP
N-PEP</t>
  </si>
  <si>
    <r>
      <t xml:space="preserve">Plantes-hôtes : Amelanchier Med., Chaenomeles Lindl., Cotoneaster Ehrh., Crataegus L.,Cydonia Mill., Eriobotrya Lindl., Malus Mill. , Mespilus L., Photinia davidiana (Dcne) Cardot , Pyracantha Roem., Pyrus L., Sorbus L.
L’importation des végétaux de Chaenomeles Lindl., Crataegus L., Cydonia Mill., Malus Mill. et Pyrus L., destinés à la plantation, autres que les végétaux dormants exempts de feuilles, de fleurs et de fruits, en provenance de pays non européens est interdite.
L’importation des végétaux de Cydonia Mill., Malus Mill. et Pyrus L., ainsi que leurs hybrides destinés à la plantation, à l’exception des semences, en provenance de pays non européens autres que les pays méditerranéens, l’Australie, la Nouvelle-Zélande, le Canada et les Etats continentaux des Etats-Unis d’Amérique. 
L’importation des végétaux de Phytonia Ldl., destinés à la plantation, autres que les végétaux dormants exempts de feuilles, de fleurs et de fruits, en provenance d’ Etats-Unis d’Amerique, Chine, Japon, République de Corée et République populaire démocratique de Corée est interdite.
En cas d’importation vers l’Union Européenne, les plantes-hôtes dont l’introduction est autorisée doivent être accompagnées d’un certificat phytosanitaire délivré par les autorités phytosanitaires du pays d’origine. 
Les plantes-hôtes amenées à circuler dans l’UE doivent être munies d'un passeport phytosanitaire et ce, jusqu’à l'utilisateur final (commerce de détail).
Afin que les producteurs de plantes-hôtes puissent répondre aux exigences spécifiques aux zones protégées de l’UE visant à garantir  l’absence de cette maladie, des zones tampons sont définies. 
L’Agence accorde des dérogations à cette interdiction de culture dans la zone tampon aux producteurs qui, avant le 31 mai, font une déclaration officielle à l’unité locale de contrôle (ULC) où </t>
    </r>
    <r>
      <rPr>
        <sz val="8"/>
        <color rgb="FFFF0000"/>
        <rFont val="Verdana"/>
        <family val="2"/>
      </rPr>
      <t>l' exploitation est établi</t>
    </r>
    <r>
      <rPr>
        <sz val="8"/>
        <rFont val="Verdana"/>
        <family val="2"/>
      </rPr>
      <t xml:space="preserve"> </t>
    </r>
    <r>
      <rPr>
        <strike/>
        <sz val="8"/>
        <color rgb="FFFF0000"/>
        <rFont val="Verdana"/>
        <family val="2"/>
      </rPr>
      <t xml:space="preserve">est/sont située(s) sa/ses parcelle(s) </t>
    </r>
    <r>
      <rPr>
        <sz val="8"/>
        <rFont val="Verdana"/>
        <family val="2"/>
      </rPr>
      <t xml:space="preserve">mentionnant les parcelles concernées. 
Sur le formulaire on peut indiquer les parcelles pour lesquelles un passeport phytosanitaire ZP est demandé. Les parcelles pour lesquelles il n’est pas demandé de passeport phytosanitaire ZP, sont inspectées une fois visuellement. Les parcelles pour lesquelles un passeport phytosanitaire ZP est bien demandé, sont inspectées deux fois visuellement et échantillonnées pour détecter la présence d’une contamination latente. Seules les plantes-hôtes provenant d’une parcelle pour laquelle l’Agence a délivré une autorisation 
écrite pour passeports phytosanitaires ZP après les contrôles exigés,  peuvent être envoyées vers des zones protégées.
</t>
    </r>
  </si>
  <si>
    <t xml:space="preserve">P-PEP
N-PEP
</t>
  </si>
  <si>
    <t>Les producteurs/pépiniéristes dont les parcelles présentent du feu bactérien doivent détruire les plantes-hôtes infectées ainsi que les plantes-hôtes situées dans leurs environs immédiats. L’producteur/pépiniériste qui constate du feu bactérien dans des haies ou d’autres objets qui ne font pas partie d’une parcelle de production doit tailler les plantes-hôtes infectées jusqu’au moins 50 cm. en dessous du point d’infection le plus bas. En cas d’infections largement distribuées ou récurrentes, il faut couper au niveau du sol ou arracher. Les lots de plantes enlevées doivent être détruits suivant les instructions de l’AFSCA pour empêcher la propagation.</t>
  </si>
  <si>
    <t xml:space="preserve">Il est interdit de planter Cotoneaster salicifolius et Cotoneaster x watereri ainsi que les variétés cultivées correspondantes. 
Les haies ou partie de haies de Crataegus L. non-contaminées par l’organisme doivent être taillées entre le  1er novembre et le 1er mars.
</t>
  </si>
  <si>
    <t xml:space="preserve">P-PEP
</t>
  </si>
  <si>
    <t xml:space="preserve">Approche préventive: 
- couvrir les plaies de taille et autres blessures avec un produit de cicatrisation (tel qu’une solution de cuivre ou une pâte contenant du cuivre) ;
- éliminer la seconde floraison des arbres fruitiers ;
- pour diminuer les risques de transmission de la bactérie en évitant la floraison des aubépines, s’entendre dans un voisinage donné pour rabattre ces arbustes pendant l’hiver (et donc, par la même occasion, enlever de nombreux bourgeons floraux) → Les fleurs sont en effet l’un des points d’entrée de la bactérie dans les plantes.
</t>
  </si>
  <si>
    <t>5.4. Mesures de lutte contre Phytophtora ramorum et P. kernoviae</t>
  </si>
  <si>
    <r>
      <t xml:space="preserve">Plantes-hôtes : </t>
    </r>
    <r>
      <rPr>
        <i/>
        <sz val="8"/>
        <rFont val="Verdana"/>
        <family val="2"/>
      </rPr>
      <t>Acer macrophyllum, Acer pseudoplatanum, Adiantum aleuticum, Adiantum jordanii, Aesculus californica, Aesculus hippocastanum, Arbutus menziesii, Arbutus unedo, Arctostaphylos spp., Calluna vulgaris, Camellia spp., Castanea sativa, Fagus sylvatica, Frangula californica, Frangula purshiana, Fraxinus excelsior, Griselinia littoralis, Hamamelis virginiana, Heteromeles arbutifolia, Kalmia latifolia, Larix sp., Laurus nobilis, Leucothoe spp., Lithocarpus densiflorus, Lonicera hispidula, Magnolia spp., Michelia doltsopa, Nothofagus obliqua, Osmanthus heterophyllus, Parrotia persica, Photinia x fraseri, Pieris spp., Pseudotsuga menziesii, Quercus spp., Rhododendron spp., sauf Rhododendron simsii., Rosa gymnocarpa, Salix caprea, Sequoia sempervirens, Syringa vulgaris, Taxus spp., Trientalis latifolia, Umbellularia californica, Vaccinium ovatum et Viburnum spp.</t>
    </r>
    <r>
      <rPr>
        <sz val="8"/>
        <rFont val="Verdana"/>
        <family val="2"/>
      </rPr>
      <t xml:space="preserve">
L’importation de végétaux de Castanea Mill. et Quercus L. avec feuilles, à l’exception des fruits et semences, en provenance de pays non européens est interdite. 
L’importation d’écorce isolée de Castanea Mill., en provenance de pays tiers est interdite.  
L’importation d’écorce isolée de Quercus L.   à l’exception de Quercus suber L. en provenance de pays d’Amerique du Nord est interdite. 
Les plantes sensibles importées des États-Unis d’Amérique, doivent être accompagnées d’un certificat phytosanitaire et satisfaire à des exigences phytosanitaires particulières :
- sur le certificat phytosanitaire doit être spécifiée cette déclaration supplémentaire: "trouvé non infecté par des isolats non européens de Phytophtora ramorum Werres, De Cock &amp; Man in ‘t Veld sp. nov.";
</t>
    </r>
  </si>
  <si>
    <t xml:space="preserve">Pour que le certificat puisse être délivré, il faut que des échantillons représentatifs aient été pris, examinés et déclarés exempts des isolats non européens de l’organisme nuisible,  et il faut que  les végétaux, soit,  proviennent d’une zone reconnue comme exempte d’isolats non européens de Phytophthora ramorum (dans ce cas, le nom de cette zone sera mentionné dans le «lieu d’origine» sur le  certificat phytosanitaire), soit  soient déclarées exemptes de symptômes lors des inspections officielles, y compris les tests de laboratoire en cas de symptômes, menées depuis le début de la dernière période complète de végétation sur le lieu de production.
Les plants de Viburnum spp. L., de Camellia spp. L. et de Rhododendron spp. L., autres que les R. simsii Planch. (azalée des fleuristes) doivent être munis d’un passeport phytosanitaire lors des échanges commerciaux au sein de l’Union européenne et ce, jusqu’à l’utilisateur final (au stade du commerce de détail).
Ces espèces doivent être munis d’un passeport phytosanitaire lors des échanges commerciaux au sein de l’Union européenne et ce, jusqu’à l’utilisateur final (au stade du commerce de détail).
Ces plantes ne peuvent faire l’objet d’échanges commerciaux que si elles sont officiellement inspectées avec une prise d’échantillons en présence de symptômes suspects, et trouvées indemnes de P. ramorum. Cette inspection se déroule au moins deux fois par an pendant la croissance active des plantes (avril-mai et août-novembre). Les grossistes qui prélèvent ces plantes en forêt, dans des parcs ou en environnement (semi-)naturel en vue de les introduire dans le circuit commercial, doivent les laisser pendant au moins une saison de croissance en pépinière afin que les deux inspections officielles requises puissent être effectuées.
Les autres espèces sensibles à Phytophthora ramorum doivent être inspectées une fois par an pour dépister la présence de symptômes, dans le cadre de l’inspection annuelle de l’exploitation. 
Attention: sur les feuilles rhododendrons, les symptômes sont parfois très subtils (petites taches de quelques millimètres).
</t>
  </si>
  <si>
    <t>Mesures de contrôle obligatoires :
Si une infection est trouvée, toutes les plantes infectées et toutes les plantes sensibles, y compris les supports de culture et les débris végétaux, dans un rayon de 2 m à l’entour, sont détruites, par l’une des méthodes suivantes:
- brûler (sur site ou dans un incinérateur);
- enterrer les déchets à une profondeur d’au moins 50 cm, pas de plantation d’espèces sensibles à cet endroit;
- composter sous certaines conditions spécifiques :
o au cours du transport, le matériel doit être couvert, 
o le matériel doit être coupé en petits morceaux à l’avance sur le lieu de compostage
o compostage dans une installation reconnue 
o accord écrit préalable de l’organisme, dans lequel celui-ci confirme que : 
 Il a été informé qu’il s’agit de matériel contaminé, 
 Une température d’au moins 55°C durant au moins deux semaines a été assurée, 
o tout le matériel qui a été utilisé pour le traitement du matériel frais et qui est également utilisé pour la fourniture de compost (p. ex. bulldozer, camion) doit être désinfecté ensuite.
Dans un rayon de 2m autour de la zone de culture, des mesures phytosanitaires appropriées doivent être prises, à savoir:
- Pour la culture en conteneurs : désinfection de la zone où étaient déposés les pots;
- Pour la culture en pleine terre;
o interdiction pendant 3 années consécutives de planter des plantes sensibles, ou
o enlèvement de la couche de sol superficielle jusqu’à une profondeur de 0,5 m (enfouissement en profondeur, incinération, ...), ou
o traitement à la vapeur ou par fumigation des sols (si l’efficacité peut en être démontrée), ou
o couverture du sol avec une couche de matériaux impénétrables à l’eau (béton, plastique, ...) en s’assurant que le drainage ne peut causer une recontamination.</t>
  </si>
  <si>
    <t>Toutes les plantes sensibles dans un rayon de 10 m autour des plantes infectées ainsi que toutes les autres plantes du lot infecté doivent rester au moins trois mois sur le lieu de production et doivent être inspectées au moins deux fois de plus au cours de la période de croissance. Au cours de cette période, aucun autre traitement ne peut être effectué qui pourrait réduire les symptômes.
Comme il a été démontré par la recherche que l’eau joue un rôle important dans la propagation de la maladie, dans les exploitations où l’infection a été détectée, un échantillon de l’eau d’irrigation (soit par la recirculation de l’eau de drainage soit par un réservoir ouvert) sera prélevé.  S’il s’avère que l'eau est la source de l’infection, celle-ci devra être désinfectée (par stérilisation aux  UV ou filtration lente sur sable) afin d'éviter la recontamination par l'irrigation. Aucun passeport phytosanitaire ne peut être délivré tant que les plantes qui ont été arrosées avec de l'eau infectée n'ont pas été au moins une fois inspectées et se sont révélées indemnes.
Un tel échantillonnage de l'eau d'irrigation n'est pas nécessaire si le producteur de plantes ornementales peut démontrer (par ex. à l'aide du système d'autocontrôle) que l'eau n'est pas une source de contamination.</t>
  </si>
  <si>
    <t xml:space="preserve">La propagation de P. ramorum est un problème lié à l'eau. La propagation P. ramorum via l'eau infectée peut être limitée en évitant les films d'eau, un mauvais drainage et les plantes tombées à terre. </t>
  </si>
  <si>
    <t>5.5  Mesures de lutte contre la Sharka ou Plum pox virus</t>
  </si>
  <si>
    <r>
      <t xml:space="preserve">Plantes-hôtes: </t>
    </r>
    <r>
      <rPr>
        <i/>
        <sz val="8"/>
        <rFont val="Verdana"/>
        <family val="2"/>
      </rPr>
      <t>Prunus L.</t>
    </r>
    <r>
      <rPr>
        <sz val="8"/>
        <rFont val="Verdana"/>
        <family val="2"/>
      </rPr>
      <t xml:space="preserve"> destinés à la plantation, à l’exception des </t>
    </r>
    <r>
      <rPr>
        <i/>
        <sz val="8"/>
        <rFont val="Verdana"/>
        <family val="2"/>
      </rPr>
      <t>Prunus laurocerasus L. et Prunus lusitanica L</t>
    </r>
    <r>
      <rPr>
        <sz val="8"/>
        <rFont val="Verdana"/>
        <family val="2"/>
      </rPr>
      <t>.
L’importation des végétaux de</t>
    </r>
    <r>
      <rPr>
        <i/>
        <sz val="8"/>
        <rFont val="Verdana"/>
        <family val="2"/>
      </rPr>
      <t xml:space="preserve"> Prunus L</t>
    </r>
    <r>
      <rPr>
        <sz val="8"/>
        <rFont val="Verdana"/>
        <family val="2"/>
      </rPr>
      <t xml:space="preserve">., destinés à la plantation, autres que les végétaux dormants exempts de feuilles, de fleurs et de fruits, en provenance de pays non européens est interdite.
L’importation des végétaux de </t>
    </r>
    <r>
      <rPr>
        <i/>
        <sz val="8"/>
        <rFont val="Verdana"/>
        <family val="2"/>
      </rPr>
      <t>Prunus L</t>
    </r>
    <r>
      <rPr>
        <sz val="8"/>
        <rFont val="Verdana"/>
        <family val="2"/>
      </rPr>
      <t xml:space="preserve">., ainsi que leurs hybrides destinés à la plantation, à l’exception des semences, en provenance de pays non européens autres que les pays méditerranéens, l’Australie, la Nouvelle-Zélande, le Canada et les Etats continentaux des Etats-Unis d’Amérique. 
En cas d’importation vers l’Union Européenne, les plantes-hôte dont l’introduction est autorisée  doivent être accompagnées d’un certificat phytosanitaire délivré par les services phytosanitaires du pays d’origine.
Les plantes-hôtes circulant dans l’UE doivent être accompagnées d’un passeport phytosanitaire et ce, jusqu’à l’utilisateur final (le commerce de détail).
Chaque producteur/grossiste de plants de </t>
    </r>
    <r>
      <rPr>
        <i/>
        <sz val="8"/>
        <rFont val="Verdana"/>
        <family val="2"/>
      </rPr>
      <t>Prunus L</t>
    </r>
    <r>
      <rPr>
        <sz val="8"/>
        <rFont val="Verdana"/>
        <family val="2"/>
      </rPr>
      <t xml:space="preserve">. destinés à la plantation, exceptés les </t>
    </r>
    <r>
      <rPr>
        <i/>
        <sz val="8"/>
        <rFont val="Verdana"/>
        <family val="2"/>
      </rPr>
      <t>Prunus laurocerasus L. et Prunus lusitanica L</t>
    </r>
    <r>
      <rPr>
        <sz val="8"/>
        <rFont val="Verdana"/>
        <family val="2"/>
      </rPr>
      <t>., doit s’assurer que le matériel entrant dans son exploitation est accompagné des passeports phytosanitaires.
Par matériel végétal, on entend: les portes-greffe, les greffons, les lots de plantes et la plante entière.</t>
    </r>
  </si>
  <si>
    <t>Le virus est transmis par multiplication végétative, par les pucerons et par les outils de taille et de greffage. Cela impose au grossiste d’effectuer les traitements insecticides appropriés et de désinfecter les outils suite aux risques de transmission par contact entre deux variétés.</t>
  </si>
  <si>
    <t>5.6 Mesures de lutte contre le Capricorne asiatique (Anoplophora chinensis)</t>
  </si>
  <si>
    <r>
      <t>Plantes-hôtes:
Les végétaux destinés à la plantation, à l’exception des semences, d’</t>
    </r>
    <r>
      <rPr>
        <i/>
        <sz val="8"/>
        <rFont val="Verdana"/>
        <family val="2"/>
      </rPr>
      <t>Acer spp., d’Aesculus hippocastanum, d’Alnus spp., de Betula spp., de Carpinus spp., de Citrus spp., de Corylus spp., de Cotoneaster spp., de Craetagus spp., de Fagus spp., de Lagerstroemia spp., de Malus spp., de Platanus spp., de Populus spp., de Prunus laurocerasus, de Pyrus spp., de Rosa spp., de Salix spp. et d’Ulmus sp</t>
    </r>
    <r>
      <rPr>
        <sz val="8"/>
        <rFont val="Verdana"/>
        <family val="2"/>
      </rPr>
      <t xml:space="preserve">p.
L’importation de végétaux de </t>
    </r>
    <r>
      <rPr>
        <i/>
        <sz val="8"/>
        <rFont val="Verdana"/>
        <family val="2"/>
      </rPr>
      <t>Citrus L.</t>
    </r>
    <r>
      <rPr>
        <sz val="8"/>
        <rFont val="Verdana"/>
        <family val="2"/>
      </rPr>
      <t>, ainsi que leurs hybrides, à l’exception des fruits et semences, en provenance de pays tiers est interdite. 
L’importation d’écorce isolée d’</t>
    </r>
    <r>
      <rPr>
        <i/>
        <sz val="8"/>
        <rFont val="Verdana"/>
        <family val="2"/>
      </rPr>
      <t>Acer saccharum Marsh</t>
    </r>
    <r>
      <rPr>
        <sz val="8"/>
        <rFont val="Verdana"/>
        <family val="2"/>
      </rPr>
      <t xml:space="preserve">., en provenance de pays d’Amérique du Nord est interdite
L’importation de végétaux de </t>
    </r>
    <r>
      <rPr>
        <i/>
        <sz val="8"/>
        <rFont val="Verdana"/>
        <family val="2"/>
      </rPr>
      <t>Populus L.</t>
    </r>
    <r>
      <rPr>
        <sz val="8"/>
        <rFont val="Verdana"/>
        <family val="2"/>
      </rPr>
      <t xml:space="preserve">, avec feuilles, à l’exception des fruits et semences, en provenance de pays d’Amérique du Nord, est interdite.  
L’importation d’écorce isolée de </t>
    </r>
    <r>
      <rPr>
        <i/>
        <sz val="8"/>
        <rFont val="Verdana"/>
        <family val="2"/>
      </rPr>
      <t>Populus L.</t>
    </r>
    <r>
      <rPr>
        <sz val="8"/>
        <rFont val="Verdana"/>
        <family val="2"/>
      </rPr>
      <t xml:space="preserve">, en provenance de pays du continent américain, est interdite. 
L’importation des végétaux de </t>
    </r>
    <r>
      <rPr>
        <i/>
        <sz val="8"/>
        <rFont val="Verdana"/>
        <family val="2"/>
      </rPr>
      <t>Craetagus L., Malus Mill., Prunus L. et Pyrus L.,</t>
    </r>
    <r>
      <rPr>
        <sz val="8"/>
        <rFont val="Verdana"/>
        <family val="2"/>
      </rPr>
      <t xml:space="preserve"> destinés à la plantation, autres que les végétaux dormants exempts de feuilles, de fleurs et de fruits, en provenance de pays non européens est interdite.</t>
    </r>
  </si>
  <si>
    <r>
      <t xml:space="preserve">L’importation des végétaux de </t>
    </r>
    <r>
      <rPr>
        <i/>
        <sz val="8"/>
        <rFont val="Verdana"/>
        <family val="2"/>
      </rPr>
      <t>Cydonia Mill., Malus Mill., Prunus L. et Pyrus L.</t>
    </r>
    <r>
      <rPr>
        <sz val="8"/>
        <rFont val="Verdana"/>
        <family val="2"/>
      </rPr>
      <t xml:space="preserve">, ainsi que leurs hybrides destinés à la plantation, à l’exception des semences, en provenance de pays non européens autres que les pays méditerranéens, l’Australie, la Nouvelle-Zélande, le Canada et les Etats continentaux des Etats-Unis d’Amerique.Les plantes-hôtes provenant de zones délimitées de l’UE (Italie) ne peuvent être transportées au sein de l'UE que si elles sont accompagnées d'un passeport phytosanitaire à toutes les étapes, depuis la vente jusqu’à l’utilisateur final .    
Les plantes-hôtes, importés de pays tiers dans lesquels </t>
    </r>
    <r>
      <rPr>
        <i/>
        <sz val="8"/>
        <rFont val="Verdana"/>
        <family val="2"/>
      </rPr>
      <t>Anoplophora</t>
    </r>
    <r>
      <rPr>
        <sz val="8"/>
        <rFont val="Verdana"/>
        <family val="2"/>
      </rPr>
      <t xml:space="preserve"> </t>
    </r>
    <r>
      <rPr>
        <i/>
        <sz val="8"/>
        <rFont val="Verdana"/>
        <family val="2"/>
      </rPr>
      <t>chinensis (Forster</t>
    </r>
    <r>
      <rPr>
        <sz val="8"/>
        <rFont val="Verdana"/>
        <family val="2"/>
      </rPr>
      <t>) est signalé, peuvent être transportées dans l’UE, si elles sont accompagnées d’un certificat phytosanitaire et doivent donc satisfaire à certaines exigences, telles que leur culture se soit déroulée dans une région non infestée par cet insecte ou que, au cours des deux années antérieures à l’exportation, leur lieu de production était indemne d’</t>
    </r>
    <r>
      <rPr>
        <i/>
        <sz val="8"/>
        <rFont val="Verdana"/>
        <family val="2"/>
      </rPr>
      <t>Anoplophora chinensis (Forster)</t>
    </r>
    <r>
      <rPr>
        <sz val="8"/>
        <rFont val="Verdana"/>
        <family val="2"/>
      </rPr>
      <t xml:space="preserve">. En outre, les plantes-hôtes importées doivent être inspectées au point d’entrée ou au lieu de destination par les autorités compétentes.       </t>
    </r>
  </si>
  <si>
    <t xml:space="preserve">Il n’existe aucun moyen de lutte direct. La lutte est donc basée essentiellement sur des mesures préventives:
Comme le capricorne asiatique ne vit que pendant les mois d’été, on peut reconnaître le ravageur, en prêtant attention aux symptômes suivants sur les arbres et arbustes:
- trous de sortie ronds (diamètre 9-15 mm);
- sciure (due au forage des galeries) à la base des arbres ou sur les branches;
- coulées de sève (saignements) sur l’écorce;
- traces de prédation sur l’écorce des branches plus fines dans la couronne de l’arbre.
Une analyse très critique (certificat, passeport phytosanitaire, symptômes, ...) du matériel végétal introduit ou sortant permet donc aussi de prévenir les problèmes.
</t>
  </si>
  <si>
    <t>5.7 Mesures de lutte contre la teigne du bananier (Opogona sacchari)</t>
  </si>
  <si>
    <r>
      <t xml:space="preserve">Principales plantes-hôtes:
</t>
    </r>
    <r>
      <rPr>
        <i/>
        <sz val="8"/>
        <rFont val="Verdana"/>
        <family val="2"/>
      </rPr>
      <t>O.sacchari</t>
    </r>
    <r>
      <rPr>
        <sz val="8"/>
        <rFont val="Verdana"/>
        <family val="2"/>
      </rPr>
      <t xml:space="preserve"> a un large spectre d’hôte, à savoir, 
- en zone tropicale: la banane, l’ananas, le bambou, le maïs et la canne à sucre au champ et divers tubercules entreposés;
- en serres en Europe: les plantes ornementales tropicales ou subtropicales, principalement les </t>
    </r>
    <r>
      <rPr>
        <i/>
        <sz val="8"/>
        <rFont val="Verdana"/>
        <family val="2"/>
      </rPr>
      <t>Cactaceae, Dracaena, Yucca et Strelitzia</t>
    </r>
    <r>
      <rPr>
        <sz val="8"/>
        <rFont val="Verdana"/>
        <family val="2"/>
      </rPr>
      <t xml:space="preserve">, mais aussi occasionnellement les </t>
    </r>
    <r>
      <rPr>
        <i/>
        <sz val="8"/>
        <rFont val="Verdana"/>
        <family val="2"/>
      </rPr>
      <t>Alpinia, Begonia, Bougainvillea, Bromeliaceae, Chamaedorea</t>
    </r>
    <r>
      <rPr>
        <sz val="8"/>
        <rFont val="Verdana"/>
        <family val="2"/>
      </rPr>
      <t xml:space="preserve"> et autres palmiers, les C</t>
    </r>
    <r>
      <rPr>
        <i/>
        <sz val="8"/>
        <rFont val="Verdana"/>
        <family val="2"/>
      </rPr>
      <t>ordyline, Dieffenbachia, Euphorbia pulcherrima, Ficus, Gloxinia, Heliconia, Hippeastrum, Maranta, Philodendron, Sansevieria et Saintpaulia,</t>
    </r>
    <r>
      <rPr>
        <sz val="8"/>
        <rFont val="Verdana"/>
        <family val="2"/>
      </rPr>
      <t xml:space="preserve"> ainsi que le poivron et les aubergines
Les </t>
    </r>
    <r>
      <rPr>
        <i/>
        <sz val="8"/>
        <rFont val="Verdana"/>
        <family val="2"/>
      </rPr>
      <t>Dracaena</t>
    </r>
    <r>
      <rPr>
        <sz val="8"/>
        <rFont val="Verdana"/>
        <family val="2"/>
      </rPr>
      <t xml:space="preserve"> et </t>
    </r>
    <r>
      <rPr>
        <i/>
        <sz val="8"/>
        <rFont val="Verdana"/>
        <family val="2"/>
      </rPr>
      <t>Yucca</t>
    </r>
    <r>
      <rPr>
        <sz val="8"/>
        <rFont val="Verdana"/>
        <family val="2"/>
      </rPr>
      <t xml:space="preserve"> sont particulièrement sensibles.
En cas de circulation au sein de l’Union européenne, les plantes-hôtes doivent être munies d’un passeport phytosanitaire lorsqu’elles sont vendues par un cultivateur professionnel à un autre.En cas d’importation vers l’Union européenne, les plantes-hôtes doivent être accompagnées d’un certificat phytosanitaire délivré par les autorités phytosanitaires du pays d’origine.
Pour éviter la contamination de plantes saines, des plantes supposées infectées doivent être immédiatement enlevées et détruites.</t>
    </r>
  </si>
  <si>
    <r>
      <t xml:space="preserve">La pratique montre que cet insecte pourrait être introduit dans toute exploitation en Belgique par du matériel végétal contaminé importé. Une analyse très critique du matériel végétal introduit ou sortant permet donc d'éviter bien des soucis. 
Bien que l’infection par </t>
    </r>
    <r>
      <rPr>
        <i/>
        <sz val="8"/>
        <rFont val="Verdana"/>
        <family val="2"/>
      </rPr>
      <t xml:space="preserve">O. sacchari </t>
    </r>
    <r>
      <rPr>
        <sz val="8"/>
        <rFont val="Verdana"/>
        <family val="2"/>
      </rPr>
      <t xml:space="preserve">ne soit pas souvent visible à un stade précoce, il est clair que ce papillon dépose ses œufs sur du matériel végétal faible et endommagé. Donc, un regard critique sur la qualité des matériaux entrants, par l’application appropriée des garanties, et un refus de matériel végétal faible et endommagé peut éviter les problèmes avec </t>
    </r>
    <r>
      <rPr>
        <i/>
        <sz val="8"/>
        <rFont val="Verdana"/>
        <family val="2"/>
      </rPr>
      <t>O. sacchari.</t>
    </r>
    <r>
      <rPr>
        <sz val="8"/>
        <rFont val="Verdana"/>
        <family val="2"/>
      </rPr>
      <t xml:space="preserve">
En outre, un autre facteur important est l’application d’une hygiène stricte dans l’exploitation. Une élimination régulière du feuillage endommagé ou des plantes malades et affaiblies laisse moins de possibilités aux adultes d’</t>
    </r>
    <r>
      <rPr>
        <i/>
        <sz val="8"/>
        <rFont val="Verdana"/>
        <family val="2"/>
      </rPr>
      <t>O. sacchari</t>
    </r>
    <r>
      <rPr>
        <sz val="8"/>
        <rFont val="Verdana"/>
        <family val="2"/>
      </rPr>
      <t xml:space="preserve"> présents de pondre des œufs et aux larves d’atteindre leur plein développement. Tout au long de la filière, des accords peuvent être conclus avec des importateurs sur la qualité souhaitée pour le matériel végétal et sur les garanties qui pourraient être apportées lors d’importations de plantes-hôtes d’</t>
    </r>
    <r>
      <rPr>
        <i/>
        <sz val="8"/>
        <rFont val="Verdana"/>
        <family val="2"/>
      </rPr>
      <t>O. sacchari</t>
    </r>
    <r>
      <rPr>
        <sz val="8"/>
        <rFont val="Verdana"/>
        <family val="2"/>
      </rPr>
      <t xml:space="preserve"> provenant de zones où cet insecte est indigène, ou de régions où son établissement est signalé.</t>
    </r>
  </si>
  <si>
    <t>5.8 Mesures de lutte contre le chancre du pin (Gibberella circinata)</t>
  </si>
  <si>
    <r>
      <t xml:space="preserve">Plantes-hôtes: 
</t>
    </r>
    <r>
      <rPr>
        <i/>
        <sz val="8"/>
        <rFont val="Verdana"/>
        <family val="2"/>
      </rPr>
      <t>Pinus sp. et Pseudotsuga menziesii</t>
    </r>
    <r>
      <rPr>
        <sz val="8"/>
        <rFont val="Verdana"/>
        <family val="2"/>
      </rPr>
      <t xml:space="preserve">
Tout matériel de reproduction (semences, pommes de pin, plantes pour la plantation) de</t>
    </r>
    <r>
      <rPr>
        <i/>
        <sz val="8"/>
        <rFont val="Verdana"/>
        <family val="2"/>
      </rPr>
      <t xml:space="preserve"> Pinus sp.</t>
    </r>
    <r>
      <rPr>
        <sz val="8"/>
        <rFont val="Verdana"/>
        <family val="2"/>
      </rPr>
      <t xml:space="preserve"> et </t>
    </r>
    <r>
      <rPr>
        <i/>
        <sz val="8"/>
        <rFont val="Verdana"/>
        <family val="2"/>
      </rPr>
      <t>Pseudotsuga sp.</t>
    </r>
    <r>
      <rPr>
        <sz val="8"/>
        <rFont val="Verdana"/>
        <family val="2"/>
      </rPr>
      <t xml:space="preserve"> doit, lors des échanges au sein de l’Union européenne, être accompagné d’un passeport phytosanitaire et ce, jusqu’à l’utilisateur final (commerce de détail).
Les importations de matériel de production (semences, cônes...)  de </t>
    </r>
    <r>
      <rPr>
        <i/>
        <sz val="8"/>
        <rFont val="Verdana"/>
        <family val="2"/>
      </rPr>
      <t>Pinus sp</t>
    </r>
    <r>
      <rPr>
        <sz val="8"/>
        <rFont val="Verdana"/>
        <family val="2"/>
      </rPr>
      <t xml:space="preserve"> et </t>
    </r>
    <r>
      <rPr>
        <i/>
        <sz val="8"/>
        <rFont val="Verdana"/>
        <family val="2"/>
      </rPr>
      <t xml:space="preserve">Pseudotsuga menziesii </t>
    </r>
    <r>
      <rPr>
        <sz val="8"/>
        <rFont val="Verdana"/>
        <family val="2"/>
      </rPr>
      <t xml:space="preserve">en provenance de pays hors UE est seulement possible avec un certificat phytosanitaire délivré par les autorités dans le pays d’origine, dans lequel des garanties sont données par ex. quant à l’absence de </t>
    </r>
    <r>
      <rPr>
        <i/>
        <sz val="8"/>
        <rFont val="Verdana"/>
        <family val="2"/>
      </rPr>
      <t>Fusarium circinatum</t>
    </r>
    <r>
      <rPr>
        <sz val="8"/>
        <rFont val="Verdana"/>
        <family val="2"/>
      </rPr>
      <t xml:space="preserve"> (forme asexuée de </t>
    </r>
    <r>
      <rPr>
        <i/>
        <sz val="8"/>
        <rFont val="Verdana"/>
        <family val="2"/>
      </rPr>
      <t>Giberella circinata</t>
    </r>
    <r>
      <rPr>
        <sz val="8"/>
        <rFont val="Verdana"/>
        <family val="2"/>
      </rPr>
      <t xml:space="preserve">). 
Il est également interdit d’importer des plantes pour la plantation, à l’exception des fruits et semences, de </t>
    </r>
    <r>
      <rPr>
        <i/>
        <sz val="8"/>
        <rFont val="Verdana"/>
        <family val="2"/>
      </rPr>
      <t xml:space="preserve">Pinus sp. </t>
    </r>
    <r>
      <rPr>
        <sz val="8"/>
        <rFont val="Verdana"/>
        <family val="2"/>
      </rPr>
      <t xml:space="preserve">et </t>
    </r>
    <r>
      <rPr>
        <i/>
        <sz val="8"/>
        <rFont val="Verdana"/>
        <family val="2"/>
      </rPr>
      <t>P.menziesi</t>
    </r>
    <r>
      <rPr>
        <sz val="8"/>
        <rFont val="Verdana"/>
        <family val="2"/>
      </rPr>
      <t xml:space="preserve"> à partir des pays non européens. 
Des mesures de contrôle obligatoires seront appliquées sous la supervision de l’AFSCA et consistent principalement en une élimination rapide des plantes présentant des symptômes et des plantes voisines des sources d’infection.</t>
    </r>
  </si>
  <si>
    <t>Le meilleur contrôle est d’éviter l’introduction du champignon dans les pépinières et les forêts. La qualité des semences et des plants est donc primordiale. Les échantillonnages réalisés à partir de lots de semences dans le cadre de l’autocontrôle doivent être représentatifs car les graines infectées ne montrent aucun symptôme.
Les mesures préventives consistent entre autres à éviter, dans la mesure du possible, les dommages ou blessures aux plantes-hôtes. Le risque d’infection augmente de façon significative en cas de blessure (par ex. de grêle ou d'insectes).</t>
  </si>
  <si>
    <t>5.10 Mesures de lutte contre la rouille du peuplier (Melampsora medusae)</t>
  </si>
  <si>
    <r>
      <t xml:space="preserve">Plantes-hôtes:
</t>
    </r>
    <r>
      <rPr>
        <i/>
        <sz val="8"/>
        <rFont val="Verdana"/>
        <family val="2"/>
      </rPr>
      <t>Populus sp.</t>
    </r>
    <r>
      <rPr>
        <sz val="8"/>
        <rFont val="Verdana"/>
        <family val="2"/>
      </rPr>
      <t xml:space="preserve"> (peuplier), en particulier: </t>
    </r>
    <r>
      <rPr>
        <i/>
        <sz val="8"/>
        <rFont val="Verdana"/>
        <family val="2"/>
      </rPr>
      <t xml:space="preserve">P. balsamifera, P. deltoides, P. nigra var. italica, P. tremuloides </t>
    </r>
    <r>
      <rPr>
        <sz val="8"/>
        <rFont val="Verdana"/>
        <family val="2"/>
      </rPr>
      <t xml:space="preserve">et leurs hybrides et cultivars.
En outre, les conifères tels que </t>
    </r>
    <r>
      <rPr>
        <i/>
        <sz val="8"/>
        <rFont val="Verdana"/>
        <family val="2"/>
      </rPr>
      <t>Abies sp. (sapin), Larix sp. (mélèze), Picea sp. (épicéa), Pinus sp. (pin), Tsuga sp. (hemlock), Pseudotsuga sp. (douglas).</t>
    </r>
    <r>
      <rPr>
        <sz val="8"/>
        <rFont val="Verdana"/>
        <family val="2"/>
      </rPr>
      <t xml:space="preserve">
L’importation de végétaux d’</t>
    </r>
    <r>
      <rPr>
        <i/>
        <sz val="8"/>
        <rFont val="Verdana"/>
        <family val="2"/>
      </rPr>
      <t>Abies Mill., Larix Mill., Pinus L., Tsuga Carr.</t>
    </r>
    <r>
      <rPr>
        <sz val="8"/>
        <rFont val="Verdana"/>
        <family val="2"/>
      </rPr>
      <t xml:space="preserve"> et </t>
    </r>
    <r>
      <rPr>
        <i/>
        <sz val="8"/>
        <rFont val="Verdana"/>
        <family val="2"/>
      </rPr>
      <t>Pseudotsuga Carr.</t>
    </r>
    <r>
      <rPr>
        <sz val="8"/>
        <rFont val="Verdana"/>
        <family val="2"/>
      </rPr>
      <t xml:space="preserve">, à l’exception des fruits et semences, en provenance de pays non européens est interdite. 
L’importation de végétaux de </t>
    </r>
    <r>
      <rPr>
        <i/>
        <sz val="8"/>
        <rFont val="Verdana"/>
        <family val="2"/>
      </rPr>
      <t>Populus L</t>
    </r>
    <r>
      <rPr>
        <sz val="8"/>
        <rFont val="Verdana"/>
        <family val="2"/>
      </rPr>
      <t>., avec feuilles, à l’exception des fruits et semences, en provenance de pays d’Amérique du Nord, est interdite.
L’importation d’écorce isolée de</t>
    </r>
    <r>
      <rPr>
        <i/>
        <sz val="8"/>
        <rFont val="Verdana"/>
        <family val="2"/>
      </rPr>
      <t xml:space="preserve"> Populus L</t>
    </r>
    <r>
      <rPr>
        <sz val="8"/>
        <rFont val="Verdana"/>
        <family val="2"/>
      </rPr>
      <t>., en provenance de pays du continent américain, est interdite. 
Les plantes-hôtes amenées à circuler dans l’UE doivent présenter un passeport phytosanitaire lorsqu’elles sont vendues par un cultivateur professionnel à un autre.
Les importations de matériel de production des plantes-hôtes susmentionnées en provenance de pays hors UE peuvent être faites uniquement avec un certificat phytosanitaire délivré par les autorités du pays d’origine, dans lequel certaines garanties sont données; par exemple, les plantes destinées à la plantation et les branches d’</t>
    </r>
    <r>
      <rPr>
        <i/>
        <sz val="8"/>
        <rFont val="Verdana"/>
        <family val="2"/>
      </rPr>
      <t xml:space="preserve">Abies, Larix, Picea, Pinus, Populus, Tsuga </t>
    </r>
    <r>
      <rPr>
        <sz val="8"/>
        <rFont val="Verdana"/>
        <family val="2"/>
      </rPr>
      <t xml:space="preserve">et </t>
    </r>
    <r>
      <rPr>
        <i/>
        <sz val="8"/>
        <rFont val="Verdana"/>
        <family val="2"/>
      </rPr>
      <t>Pseudotsuga</t>
    </r>
    <r>
      <rPr>
        <sz val="8"/>
        <rFont val="Verdana"/>
        <family val="2"/>
      </rPr>
      <t xml:space="preserve"> doivent avoir été cultivées dans unlieu de production qui été déclaré exempt de rouille lors de la dernière saison.</t>
    </r>
  </si>
  <si>
    <t>Les spores de la rouille du peuplier peuvent être propagées par le vent sur de longues distances. Des conditions météorologiques humides et chaudes assurent une propagation rapide de la maladie. Une bonne évacuation des eaux au niveau des racines des plantes jeunes peut aider à éviter une éventuelle propagation. Mais le champignon peut aussi être introduit par le matériel de plantation de plantes-hôtes infectées.
Une analyse très critique du matériel végétal introduit et sortant permet donc d'éviter bien des soucis. 
Il existe des cultivars de peuplier résistants.
Remarque : les symptômes sur feuilles de peuplier (amas de spores jaunes à la face inférieure des feuilles) peuvent être causés par d’autres rouilles très fréquentes qui ne sont pas réglementées.</t>
  </si>
  <si>
    <t>5.10 Mesures de lutte contre le nématode du pin (Bursaphelenchus xylophilus)</t>
  </si>
  <si>
    <r>
      <t xml:space="preserve">Plantes-hôtes: 
</t>
    </r>
    <r>
      <rPr>
        <i/>
        <sz val="8"/>
        <rFont val="Verdana"/>
        <family val="2"/>
      </rPr>
      <t xml:space="preserve">Abies sp., Cedrus sp., Larix sp., Pinus sp., Pseudotsuga sp., Tsuga sp </t>
    </r>
    <r>
      <rPr>
        <sz val="8"/>
        <rFont val="Verdana"/>
        <family val="2"/>
      </rPr>
      <t xml:space="preserve">
Les plantes-hôtes (en provenance du Portugal continental et d’une petite zone infectée en Espagne) doivent être accompagnées d’un passeport phytosanitaire lors de leur circulation dans l’Union européenne. En d'autres termes, le matériel végétal – excepté les fruits et les graines - des genres </t>
    </r>
    <r>
      <rPr>
        <i/>
        <sz val="8"/>
        <rFont val="Verdana"/>
        <family val="2"/>
      </rPr>
      <t>Abies, Cedrus, Larix, Picea, Pinus, Pseudotsuga et Tsuga</t>
    </r>
    <r>
      <rPr>
        <sz val="8"/>
        <rFont val="Verdana"/>
        <family val="2"/>
      </rPr>
      <t xml:space="preserve">   doivent avoir un passeport phytosanitaire confirmant que tous les contrôles nécessaires ont été effectués par les Services de la Protection des Végétaux portugais et ce, à toutes les étapes depuis la vente jusqu’à l’utilisateur final.
L’importation de ces plantes-hôtes non destinées à la plantation (autres que les cônes et les graines) en provenance de pays non européens est interdite.
Les plantes-hôtes dont l’introduction est autorisée doivent, en cas d’importation vers l’Union européenne, être accompagnées d’un certificat phytosanitaire délivré par les autorités phytosanitaires du pays d’origine.</t>
    </r>
    <r>
      <rPr>
        <sz val="8"/>
        <rFont val="Verdana"/>
        <family val="2"/>
      </rPr>
      <t xml:space="preserve">
</t>
    </r>
  </si>
  <si>
    <r>
      <rPr>
        <i/>
        <sz val="8"/>
        <rFont val="Verdana"/>
        <family val="2"/>
      </rPr>
      <t xml:space="preserve">Bursaphelenchus xylophilus </t>
    </r>
    <r>
      <rPr>
        <sz val="8"/>
        <rFont val="Verdana"/>
        <family val="2"/>
      </rPr>
      <t xml:space="preserve">est transmis d’arbre en arbre par un coléoptère adulte longicorne (insecte de la famille des </t>
    </r>
    <r>
      <rPr>
        <i/>
        <sz val="8"/>
        <rFont val="Verdana"/>
        <family val="2"/>
      </rPr>
      <t>Cerambycidae)</t>
    </r>
    <r>
      <rPr>
        <sz val="8"/>
        <rFont val="Verdana"/>
        <family val="2"/>
      </rPr>
      <t xml:space="preserve"> appartenant au genre Monochamus sp.
Les indices de présence du nématode du pin sont les suivants:
- dégâts causés par les coléoptères adultes: traces de prédation d’écorce sur les jeunes brindilles et les pousses;
- cavités coniques (site de ponte), traces de prédation de larves sous l’écorce, points d’entrée ovales de la larve, galeries larvaires, larves vivantes, cavités rondes d’émergence des adultes;
- moisissure bleue dans le bois;
- jaunissement ou rougissement des aiguilles; 
- dessèchement des aiguilles;
- absence d’écoulement d’oléorésine lors de blessures aux arbres;
- symptômes de dessèchement d’une branche ou de l’arbre entier.
Le transport international de bois et/ou d’écorces endommagés (matériel végétal vivant, bois, bûches, copeaux de bois ou de déchets, etc) est le principal mode de propagation de </t>
    </r>
    <r>
      <rPr>
        <i/>
        <sz val="8"/>
        <rFont val="Verdana"/>
        <family val="2"/>
      </rPr>
      <t>B. xylophilus</t>
    </r>
    <r>
      <rPr>
        <sz val="8"/>
        <rFont val="Verdana"/>
        <family val="2"/>
      </rPr>
      <t xml:space="preserve">.
Les producteurs de plantes ornementales sont priés d’être prudents lors de l’introduction sur le lieu de production (outre le matériel végétal vivant) de produits du bois, d’emballages en bois, de déchets de bois provenant de la partie continentale du Portugal:
o les produits du bois sous forme de grumes, planches, etc ..., d’écorce sans bois provenant d’autres conifères que le </t>
    </r>
    <r>
      <rPr>
        <i/>
        <sz val="8"/>
        <rFont val="Verdana"/>
        <family val="2"/>
      </rPr>
      <t>Thuya</t>
    </r>
    <r>
      <rPr>
        <sz val="8"/>
        <rFont val="Verdana"/>
        <family val="2"/>
      </rPr>
      <t xml:space="preserve"> doivent être munis de passeports phytosanitaires confirmant qu’ils ont subi les traitements nécessaires de désinfection (traitement thermique);
o les produits du bois sous forme de copeaux de bois, déchets, particules, etc ... provenant d’autres conifères que le </t>
    </r>
    <r>
      <rPr>
        <i/>
        <sz val="8"/>
        <rFont val="Verdana"/>
        <family val="2"/>
      </rPr>
      <t>Thuya</t>
    </r>
    <r>
      <rPr>
        <sz val="8"/>
        <rFont val="Verdana"/>
        <family val="2"/>
      </rPr>
      <t xml:space="preserve"> doivent être munis de passeports phytosanitaires qui confirment qu’ils ont subi les traitements nécessaires de désinfection (fumigation);
o tous les emballages en bois, y compris le bois de calage, utilisés ou non, fabriqués au Portugal à partir de bois combustibles (bois d’autres conifères que le </t>
    </r>
    <r>
      <rPr>
        <i/>
        <sz val="8"/>
        <rFont val="Verdana"/>
        <family val="2"/>
      </rPr>
      <t>Thuya)</t>
    </r>
    <r>
      <rPr>
        <sz val="8"/>
        <rFont val="Verdana"/>
        <family val="2"/>
      </rPr>
      <t xml:space="preserve"> doivent être traités et marqués conformément à la norme ISPM 15.</t>
    </r>
  </si>
  <si>
    <t>5.11 Mesures de lutte contre le flétrissement bactérien ou pourriture brune (Ralstonia solanacearum)</t>
  </si>
  <si>
    <t>P-FLO
P-FLC
N-FLO
N-FLC</t>
  </si>
  <si>
    <r>
      <t xml:space="preserve">Plantes-hôtes:
Plantes de la famille des Solanacées, ornementales ou non, ainsi que les </t>
    </r>
    <r>
      <rPr>
        <i/>
        <sz val="8"/>
        <rFont val="Verdana"/>
        <family val="2"/>
      </rPr>
      <t xml:space="preserve">Pelargonium, Musa sp. </t>
    </r>
    <r>
      <rPr>
        <sz val="8"/>
        <rFont val="Verdana"/>
        <family val="2"/>
      </rPr>
      <t xml:space="preserve">(bananier), </t>
    </r>
    <r>
      <rPr>
        <i/>
        <sz val="8"/>
        <rFont val="Verdana"/>
        <family val="2"/>
      </rPr>
      <t>Anthurium</t>
    </r>
    <r>
      <rPr>
        <sz val="8"/>
        <rFont val="Verdana"/>
        <family val="2"/>
      </rPr>
      <t xml:space="preserve"> et </t>
    </r>
    <r>
      <rPr>
        <i/>
        <sz val="8"/>
        <rFont val="Verdana"/>
        <family val="2"/>
      </rPr>
      <t>Geranium.</t>
    </r>
    <r>
      <rPr>
        <sz val="8"/>
        <rFont val="Verdana"/>
        <family val="2"/>
      </rPr>
      <t xml:space="preserve">
L’importation de plantes de </t>
    </r>
    <r>
      <rPr>
        <i/>
        <sz val="8"/>
        <rFont val="Verdana"/>
        <family val="2"/>
      </rPr>
      <t>Solanaceae</t>
    </r>
    <r>
      <rPr>
        <sz val="8"/>
        <rFont val="Verdana"/>
        <family val="2"/>
      </rPr>
      <t xml:space="preserve"> destinés à la plantation, à l’exception des semences, en provenance de pays tiers, à l’exception des pays européens et méditerranéens, est interdite. 
Les lots contaminés sont détruits et des mesures d’hygiène sont imposées dans l’exploitation contaminée.
Les plantes-hôtes doivent circuler dans l’Union européenne munies d’un passeport phytosanitaire lorsqu’elles sont vendues par un cultivateur professionnel à un autre.
Les plantes-hôtes dont l’introduction est autorisée en circulation en dehors de l’Union européenne, doivent être accompagnées d’un certificat phytosanitaire délivré par les autorités phytosanitaires du pays d’origine.</t>
    </r>
  </si>
  <si>
    <r>
      <t xml:space="preserve">La pourriture brune est une maladie bactérienne. On ne lutte efficacement contre les maladies bactériennes dans la pratique qu’au moyen de bonnes mesures d’hygiène.
Dans la nature, la propagation de la bactérie est généralement lente (via les eaux de surface, en présence de </t>
    </r>
    <r>
      <rPr>
        <i/>
        <sz val="8"/>
        <rFont val="Verdana"/>
        <family val="2"/>
      </rPr>
      <t>Solanum dulcamara</t>
    </r>
    <r>
      <rPr>
        <sz val="8"/>
        <rFont val="Verdana"/>
        <family val="2"/>
      </rPr>
      <t xml:space="preserve"> (morelle douce-amère)).
Les eaux de surface contaminées peuvent transmettre l’infection grâce à l’irrigation et, dans une moindre mesure, par l’application de produits phytopharmaceutiques ou encore, par une inondation des lieux de production. L’apparition de nouvelles infections est généralement associée à l’introduction de plantes dans lesquelles l’agent pathogène est présent à l’état latent.
Il n’existe aucun moyen de lutte directe. La lutte est donc basée essentiellement sur des mesures préventives: ne pas irriguer avec des eaux de surface</t>
    </r>
    <r>
      <rPr>
        <sz val="8"/>
        <rFont val="Verdana"/>
        <family val="2"/>
      </rPr>
      <t>. Une analyse très critique du matériel végétal introduit et sortant permet donc d'éviter bien des soucis.</t>
    </r>
  </si>
  <si>
    <t>5.12 Mesures de lutte contre la tache bactérienne (Xanthomonas arboricola pv. pruni )</t>
  </si>
  <si>
    <r>
      <t xml:space="preserve">Plantes-hôtes:
Les </t>
    </r>
    <r>
      <rPr>
        <i/>
        <sz val="8"/>
        <rFont val="Verdana"/>
        <family val="2"/>
      </rPr>
      <t>Prunus sp</t>
    </r>
    <r>
      <rPr>
        <sz val="8"/>
        <rFont val="Verdana"/>
        <family val="2"/>
      </rPr>
      <t xml:space="preserve">. et principalement les amandiers, pêchers, cerisiers, pruniers et abricotiers ainsi que les </t>
    </r>
    <r>
      <rPr>
        <i/>
        <sz val="8"/>
        <rFont val="Verdana"/>
        <family val="2"/>
      </rPr>
      <t>P. salicina</t>
    </r>
    <r>
      <rPr>
        <sz val="8"/>
        <rFont val="Verdana"/>
        <family val="2"/>
      </rPr>
      <t xml:space="preserve">. D'autres variétés sensibles exotiques ou ornementales de </t>
    </r>
    <r>
      <rPr>
        <i/>
        <sz val="8"/>
        <rFont val="Verdana"/>
        <family val="2"/>
      </rPr>
      <t>Prunus</t>
    </r>
    <r>
      <rPr>
        <sz val="8"/>
        <rFont val="Verdana"/>
        <family val="2"/>
      </rPr>
      <t xml:space="preserve"> dont </t>
    </r>
    <r>
      <rPr>
        <i/>
        <sz val="8"/>
        <rFont val="Verdana"/>
        <family val="2"/>
      </rPr>
      <t xml:space="preserve">P. davidiana </t>
    </r>
    <r>
      <rPr>
        <sz val="8"/>
        <rFont val="Verdana"/>
        <family val="2"/>
      </rPr>
      <t xml:space="preserve">et </t>
    </r>
    <r>
      <rPr>
        <i/>
        <sz val="8"/>
        <rFont val="Verdana"/>
        <family val="2"/>
      </rPr>
      <t>P. laurocerasus</t>
    </r>
    <r>
      <rPr>
        <sz val="8"/>
        <rFont val="Verdana"/>
        <family val="2"/>
      </rPr>
      <t>. Egalement les cultivars du groupe sino-japonais (</t>
    </r>
    <r>
      <rPr>
        <i/>
        <sz val="8"/>
        <rFont val="Verdana"/>
        <family val="2"/>
      </rPr>
      <t>P. japonica</t>
    </r>
    <r>
      <rPr>
        <sz val="8"/>
        <rFont val="Verdana"/>
        <family val="2"/>
      </rPr>
      <t xml:space="preserve"> et </t>
    </r>
    <r>
      <rPr>
        <i/>
        <sz val="8"/>
        <rFont val="Verdana"/>
        <family val="2"/>
      </rPr>
      <t>P. salicina</t>
    </r>
    <r>
      <rPr>
        <sz val="8"/>
        <rFont val="Verdana"/>
        <family val="2"/>
      </rPr>
      <t xml:space="preserve">) sont sensibles.
L’importation des plantes de </t>
    </r>
    <r>
      <rPr>
        <i/>
        <sz val="8"/>
        <rFont val="Verdana"/>
        <family val="2"/>
      </rPr>
      <t>Prunus L</t>
    </r>
    <r>
      <rPr>
        <sz val="8"/>
        <rFont val="Verdana"/>
        <family val="2"/>
      </rPr>
      <t xml:space="preserve">. destinés à la plantation, autres que les végétaux dormants exempts de feuilles, de fleurs et de fruits, en provenance de pays non européens est interdite.
L’importation des plantes de </t>
    </r>
    <r>
      <rPr>
        <i/>
        <sz val="8"/>
        <rFont val="Verdana"/>
        <family val="2"/>
      </rPr>
      <t xml:space="preserve">Prunus L., </t>
    </r>
    <r>
      <rPr>
        <sz val="8"/>
        <rFont val="Verdana"/>
        <family val="2"/>
      </rPr>
      <t xml:space="preserve">ainsi que leurs hybrides destinés à la plantation, à l’exception des semences, en provenance de pays non européens autres que les pays méditerranéens, l’Australie, la Nouvelle-Zélande, le Canada et les Etats continentaux des Etats-Unis d’Amérique. 
Les plantes-hôtes dont l’introduction est autorisée doivent, en cas d’importation vers l’Union européenne, être accompagnées d’un certificat phytosanitaire délivré par les autorités phytosanitaires du pays d’origine.
Les plantes-hôtes amenées à circuler dans l’UE doivent être munies d'un passeport phytosanitaire et ce, jusqu’à l'utilisateur final (commerce de détail).
</t>
    </r>
    <r>
      <rPr>
        <i/>
        <sz val="8"/>
        <rFont val="Verdana"/>
        <family val="2"/>
      </rPr>
      <t>P. lusitanica</t>
    </r>
    <r>
      <rPr>
        <sz val="8"/>
        <rFont val="Verdana"/>
        <family val="2"/>
      </rPr>
      <t xml:space="preserve"> en </t>
    </r>
    <r>
      <rPr>
        <i/>
        <sz val="8"/>
        <rFont val="Verdana"/>
        <family val="2"/>
      </rPr>
      <t>P. laurocerasus</t>
    </r>
    <r>
      <rPr>
        <sz val="8"/>
        <rFont val="Verdana"/>
        <family val="2"/>
      </rPr>
      <t>, en cas de circulation au sein de l’Union européenne, doivent être munies d’un passeport phytosanitaire lorsqu’elles sont vendues par un cultivateur professionnel à un autre.
Les envois de plantes (à l’exception des semences) de Prunus doivent provenir d’un lieu de production déclaré exempt de la maladie par une inspection durant la dernière saison de croissance.</t>
    </r>
  </si>
  <si>
    <r>
      <rPr>
        <i/>
        <sz val="8"/>
        <rFont val="Verdana"/>
        <family val="2"/>
      </rPr>
      <t>X. arboricola pv.</t>
    </r>
    <r>
      <rPr>
        <sz val="8"/>
        <rFont val="Verdana"/>
        <family val="2"/>
      </rPr>
      <t xml:space="preserve"> pruni a une capacité limitée de propagation locale par les éclaboussures d’eau dans les vergers. C’est surtout le commerce international des plantes, y compris des porte-greffes (excepté les semences) de plantes-hôtes, qui contribue à la propagation. La bactérie peut également être trouvée sur les fruits.
Une analyse très critique du matériel végétal introduit et sortant permet donc d'éviter bien des soucis.</t>
    </r>
  </si>
  <si>
    <t>5.13 Mesures de lutte contre le phytoplasmes Apple proliferation - AP (Candidatus Phytoplasma mali)</t>
  </si>
  <si>
    <r>
      <t xml:space="preserve">Plantes-hôtes: </t>
    </r>
    <r>
      <rPr>
        <i/>
        <sz val="8"/>
        <rFont val="Verdana"/>
        <family val="2"/>
      </rPr>
      <t>Malus spp</t>
    </r>
    <r>
      <rPr>
        <sz val="8"/>
        <rFont val="Verdana"/>
        <family val="2"/>
      </rPr>
      <t xml:space="preserve"> 
L’importation des plantes de </t>
    </r>
    <r>
      <rPr>
        <i/>
        <sz val="8"/>
        <rFont val="Verdana"/>
        <family val="2"/>
      </rPr>
      <t>Malus Mill.</t>
    </r>
    <r>
      <rPr>
        <sz val="8"/>
        <rFont val="Verdana"/>
        <family val="2"/>
      </rPr>
      <t xml:space="preserve">, destinés à la plantation, autres que les plantes dormants exempts de feuilles, de fleurs et de fruits, en provenance de pays non européens est interdite.
L’importation des végétaux de </t>
    </r>
    <r>
      <rPr>
        <i/>
        <sz val="8"/>
        <rFont val="Verdana"/>
        <family val="2"/>
      </rPr>
      <t>Malus Mill</t>
    </r>
    <r>
      <rPr>
        <sz val="8"/>
        <rFont val="Verdana"/>
        <family val="2"/>
      </rPr>
      <t>., ainsi que leurs hybrides destinés à la plantation, à l’exception des semences, en provenance de pays non européens autres que les pays méditerranéens, l’Australie, la Nouvelle-Zélande, le Canada et les Etats continentaux des Etats-Unis d’Amerique est interdite.
En cas d’importation vers l’Union européenne, les plantes-hôtes dont l’introduction est autorisée doivent être accompagnées d’un certificat phytosanitaire délivré par les autorités phytosanitaires du pays d’origine.
Les plantes-hôtes circulant dans l’UE doivent être accompagnées d’un passeport phytosanitaire et ce, jusqu’à l’utilisateur final (commerce de détail).
Un passeport n’est délivré que si:
- les plantes proviennent d’une zone exempte de AP; ou
- aucun symptôme n’a été observé sur le site de production et dans le voisinage immédiat depuis le début des 3 derniers cycles végétatifs et 
- les plantes certifiées concernées proviennent en ligne directe de matériel testé et trouvé indemne ou 
- les plantes certifiées concernées proviennent en ligne directe de matériel testé au moins une fois au cours des 6 dernières années et déclaré indemne.</t>
    </r>
  </si>
  <si>
    <r>
      <t xml:space="preserve">Les phytoplasmes sont des organismes unicellulaires qui colonisent les vaisseaux conducteurs (phloème) des végétaux. Ils provoquent des troubles de croissance qui s’expriment par des symptômes variables. La concentration en phytoplasmes dans les différents lots de l’arbre varie selon la saison. Ces fluctuations sont dépendantes de la température et des flux de sève phloémique dans la couronne et le tronc de l’arbre. En revanche, les phytoplasmes sont toujours plus ou moins présents dans les racines.
La propagation de l’AP se produit de plusieurs manières. Tout d'abord par les activités humaines (greffage, ou travail avec des porte-greffes ou greffons infectés, ….). En outre, les psylles et les cicadidés transmettent aussi les phytoplasmes d’un arbre touché à un arbre sain. Certains types de psylles qui transmettent l’AP hivernent et/ou résident dans les haies d'aubépine </t>
    </r>
    <r>
      <rPr>
        <i/>
        <sz val="8"/>
        <rFont val="Verdana"/>
        <family val="2"/>
      </rPr>
      <t>(Craetagus)</t>
    </r>
    <r>
      <rPr>
        <sz val="8"/>
        <rFont val="Verdana"/>
        <family val="2"/>
      </rPr>
      <t xml:space="preserve"> ou les pins </t>
    </r>
    <r>
      <rPr>
        <i/>
        <sz val="8"/>
        <rFont val="Verdana"/>
        <family val="2"/>
      </rPr>
      <t>(Pinus).</t>
    </r>
    <r>
      <rPr>
        <sz val="8"/>
        <rFont val="Verdana"/>
        <family val="2"/>
      </rPr>
      <t xml:space="preserve">
Des contacts racinaires peuvent également contribuer à une propagation dans la plantation.</t>
    </r>
  </si>
  <si>
    <r>
      <t>La lutte est basée sur des mesures préventives et curatives:</t>
    </r>
    <r>
      <rPr>
        <sz val="8"/>
        <rFont val="Verdana"/>
        <family val="2"/>
      </rPr>
      <t xml:space="preserve">
- Le traitement chimique des psylles peut amener la maladie à ne pas se manifester ou à moins se propager. Comme un petit nombre d’insectes seulement sont nécessaires au transfert de la maladie, un schéma de contrôle phytosanitaire personnalisé est nécessaire. Combattre les psylles au moyen de produits phytopharmaceutiques agréés, à la période adéquate (la période d’infection se situe entre février et avril - éventuellement traiter préventivement contre les psylles).
- L’élagage des branches présentant des symptômes ne peut pas être considéré comme un moyen de lutte efficace vu que les phytoplasmes se retrouvent dans toute la couronne de l’arbre.</t>
    </r>
  </si>
  <si>
    <t>5.14 Mesures de lutte contre le phytoplasme Pear decline – PD (Candidatus Phytoplasma pyri)</t>
  </si>
  <si>
    <r>
      <t xml:space="preserve">Plantes-hôtes: </t>
    </r>
    <r>
      <rPr>
        <i/>
        <sz val="8"/>
        <rFont val="Verdana"/>
        <family val="2"/>
      </rPr>
      <t>Cydonia sp.  et Pyrus sp.</t>
    </r>
    <r>
      <rPr>
        <sz val="8"/>
        <rFont val="Verdana"/>
        <family val="2"/>
      </rPr>
      <t xml:space="preserve">
L’importation des plantes de </t>
    </r>
    <r>
      <rPr>
        <i/>
        <sz val="8"/>
        <rFont val="Verdana"/>
        <family val="2"/>
      </rPr>
      <t>Cydonia Mill.</t>
    </r>
    <r>
      <rPr>
        <sz val="8"/>
        <rFont val="Verdana"/>
        <family val="2"/>
      </rPr>
      <t xml:space="preserve"> et de </t>
    </r>
    <r>
      <rPr>
        <i/>
        <sz val="8"/>
        <rFont val="Verdana"/>
        <family val="2"/>
      </rPr>
      <t>Pyrus L.</t>
    </r>
    <r>
      <rPr>
        <sz val="8"/>
        <rFont val="Verdana"/>
        <family val="2"/>
      </rPr>
      <t xml:space="preserve">, destinés à la plantation, autres que les plantes dormants exempts de feuilles, de fleurs et de fruits, en provenance de pays non européens est interdite.
L’importation des plantes de </t>
    </r>
    <r>
      <rPr>
        <i/>
        <sz val="8"/>
        <rFont val="Verdana"/>
        <family val="2"/>
      </rPr>
      <t>Cydonia Mill.</t>
    </r>
    <r>
      <rPr>
        <sz val="8"/>
        <rFont val="Verdana"/>
        <family val="2"/>
      </rPr>
      <t xml:space="preserve"> et de </t>
    </r>
    <r>
      <rPr>
        <i/>
        <sz val="8"/>
        <rFont val="Verdana"/>
        <family val="2"/>
      </rPr>
      <t>Pyrus L.</t>
    </r>
    <r>
      <rPr>
        <sz val="8"/>
        <rFont val="Verdana"/>
        <family val="2"/>
      </rPr>
      <t xml:space="preserve">, ainsi que leurs hybrides destinés à la plantation, à l’exception des semences, en provenance de pays non européens autres que les pays méditerranéens, l’Australie, la Nouvelle-Zélande, le Canada et les Etats continentaux des Etats-Unis d’Amerique. 
Les plantes-hôtes circulant dans l’UE doivent être accompagnées d’un passeport phytosanitaire et ce, jusqu’à l’utilisateur final (commerce de détail).
En cas d’importation vers l’Union européenne, les plantes-hôtes dont l’introduction est autorisée doivent être accompagnées d’un certificat phytosanitaire délivré par les autorités phytosanitaires du pays d’origine.
Un passeport n’est délivré que si les plantes proviennent d’une zone exempte de PD;
Sur les lieux de la production et dans les alentours immédiats, les plantes qui ont présenté des symptômes au cours des trois derniers cycles végétaux, qui indiquent une probabilité qu’elles sont infectées par PD, sont sarclées. </t>
    </r>
  </si>
  <si>
    <t xml:space="preserve">Les phytoplasmes sont des organismes unicellulaires qui colonisent les vaisseaux conducteurs (phloème) des végétaux. Ils provoquent des troubles de croissance qui s’expriment par des symptômes variables. La concentration en phytoplasmes dans les différents lots de l’arbre varie selon la saison. Ces fluctuations sont dépendantes de la température et des flux de sève phloémique dans la couronne et le tronc de l’arbre. Au contraire de ce qui se passé pour AP, un porte-greffe Pyrus empêche souvent PD de descendre vers les racines dans la deuxième partie de l’année, avec pour effet que l’hivernage souterrain de PD n’est pas évident.
La propagation de PD se produit de plusieurs manières. Tout d'abord par les activités humaines (greffage, ou travail avec des porte-greffes ou greffons infectés, ….). En outre, les psylles transmettent aussi les phytoplasmes d’un arbre à l’autre. Les psylles des poiriers hivernent dans les vergers de poires, (plusieurs générations par an).
Des contacts racinaires pourraient  également contribuer à une propagation dans la plantation.
La lutte est basée sur des mesures préventives et curatives:
- Le traitement chimique des psylles des poiriers peut amener la maladie à ne pas se manifester ou à moins se propager. Comme un petit nombre d’insectes seulement sont nécessaires au transfert de la maladie, un schéma de contrôle phytosanitaire personnalisé est nécessaire. Combattre les psylles au moyen de produits phytopharmaceutiques agrées et à la période adéquate (la période d’infection se situe de février à octobre - éventuellement traiter préventivement contre les psylles)
- L’élagage des branches présentant des symptômes ne peut pas être considéré comme un moyen de lutte efficace vu que les phytoplasmes se retrouvent dans toute la couronne de l’arbre. 
</t>
  </si>
  <si>
    <t>5.15 Mesures de lutte contre le rabougrissement du chrysanthème (Chrysanthemum Stunt Viroid CSVd)</t>
  </si>
  <si>
    <r>
      <t>Plantes-hôtes:
Le ‘chrysanthème des fleuristes’ (</t>
    </r>
    <r>
      <rPr>
        <i/>
        <sz val="8"/>
        <rFont val="Verdana"/>
        <family val="2"/>
      </rPr>
      <t>Dendranthema morifolium</t>
    </r>
    <r>
      <rPr>
        <sz val="8"/>
        <rFont val="Verdana"/>
        <family val="2"/>
      </rPr>
      <t>) et ses ‘cousins’ comm</t>
    </r>
    <r>
      <rPr>
        <i/>
        <sz val="8"/>
        <rFont val="Verdana"/>
        <family val="2"/>
      </rPr>
      <t>e Chrysanthemum prealtum, D. indicum</t>
    </r>
    <r>
      <rPr>
        <sz val="8"/>
        <rFont val="Verdana"/>
        <family val="2"/>
      </rPr>
      <t xml:space="preserve"> et </t>
    </r>
    <r>
      <rPr>
        <i/>
        <sz val="8"/>
        <rFont val="Verdana"/>
        <family val="2"/>
      </rPr>
      <t>Tanacetum parthenium</t>
    </r>
    <r>
      <rPr>
        <sz val="8"/>
        <rFont val="Verdana"/>
        <family val="2"/>
      </rPr>
      <t xml:space="preserve">. La sensibilité des cultivars est variable, mais généralement les cv cultivés toute l'année sont plus sensibles.
En outre, d'autres genres peuvent être infectés: </t>
    </r>
    <r>
      <rPr>
        <i/>
        <sz val="8"/>
        <rFont val="Verdana"/>
        <family val="2"/>
      </rPr>
      <t>Vinca major, Ageratum sp., Argyranthemum frutescens, Dahlia sp., Pericallis x hybrida, Petunia sp., Solanum jasminoides</t>
    </r>
    <r>
      <rPr>
        <sz val="8"/>
        <rFont val="Verdana"/>
        <family val="2"/>
      </rPr>
      <t xml:space="preserve"> et </t>
    </r>
    <r>
      <rPr>
        <i/>
        <sz val="8"/>
        <rFont val="Verdana"/>
        <family val="2"/>
      </rPr>
      <t>Verbena.</t>
    </r>
    <r>
      <rPr>
        <sz val="8"/>
        <rFont val="Verdana"/>
        <family val="2"/>
      </rPr>
      <t xml:space="preserve">
L’importation de plantes de </t>
    </r>
    <r>
      <rPr>
        <i/>
        <sz val="8"/>
        <rFont val="Verdana"/>
        <family val="2"/>
      </rPr>
      <t>Solanaceae</t>
    </r>
    <r>
      <rPr>
        <sz val="8"/>
        <rFont val="Verdana"/>
        <family val="2"/>
      </rPr>
      <t xml:space="preserve"> destinés à la plantation, à l’exception des semences, en provenance de pays tiers, à l’exception des pays européens et méditerranéens, est interdite. 
En cas de circulation au sein de l’Union européenne, les plantes-hôtes doivent être munies d’un passeport phytosanitaire lorsqu’elles sont vendues par un cultivateur professionnel à un autre.
En cas d’importation vers l’Union européenne, les plantes-hôtes dont l’introduction est autorisée doivent être accompagnées d’un certificat phytosanitaire délivré par les autorités phytosanitaires du pays d’origine.</t>
    </r>
  </si>
  <si>
    <t xml:space="preserve">Les symptômes ne sont pas ou à peine visibles (sur les plantes à fleurs).
Le mieux est d’éviter l’introduction de l’infection. Par voie naturelle, la dispersion est nulle ou quasiment; mais le commerce (international) est une source potentielle d’infection. La qualité du matériel de départ (semences, boutures, jeunes plants) est donc d’une importance capitale. En outre, le viroïde peut être déjà présent dans des plantes d’autres espèces. Il faut veiller à demander à son revendeur les résultats d’analyse du lot acheté.
Les viroïdes peuvent être transmis par contact mécanique lors des manipulations des plantes, par l’intermédiaire des mains contaminées, par les outils, et même d’une plante à l’autre, par frottement. 
</t>
  </si>
  <si>
    <t>5.16 Mesures de lutte contre la maladie bronzée de la tomate (Tomato spotted wilt virus TSWV)</t>
  </si>
  <si>
    <r>
      <t xml:space="preserve">Plantes-hôtes:
Les tomates (Solanum lycopersicum) dans les exploitations mixtes.
Les principales plantes-hôtes dans le secteur horticole sont: Alstroemeria, </t>
    </r>
    <r>
      <rPr>
        <i/>
        <sz val="8"/>
        <rFont val="Verdana"/>
        <family val="2"/>
      </rPr>
      <t>Anemone, Antirrhinum, Araceae, Aster, Begonia, Bouvardia, Calceolaria, Callistephus, Celosia, Cestrum, Columnea, Cyclamen, Dahlia, Dendranthema x grandiflorum, Eustoma, Fatsia japonica, Gazania, Gerbera, Gladiolus, Hydrangea, Impatiens, Iris, Kalanchoe, Leucanthemum, Limonium, Pelargonium, Ranunculus, Saintpaulia, Senecio cruentus, Sinningia, Tagetes, Verbena, Vinca</t>
    </r>
    <r>
      <rPr>
        <sz val="8"/>
        <rFont val="Verdana"/>
        <family val="2"/>
      </rPr>
      <t xml:space="preserve"> et </t>
    </r>
    <r>
      <rPr>
        <i/>
        <sz val="8"/>
        <rFont val="Verdana"/>
        <family val="2"/>
      </rPr>
      <t>Zinnia.</t>
    </r>
    <r>
      <rPr>
        <sz val="8"/>
        <rFont val="Verdana"/>
        <family val="2"/>
      </rPr>
      <t xml:space="preserve"> 
Les </t>
    </r>
    <r>
      <rPr>
        <i/>
        <sz val="8"/>
        <rFont val="Verdana"/>
        <family val="2"/>
      </rPr>
      <t>Dendranthema x grandiflorum</t>
    </r>
    <r>
      <rPr>
        <sz val="8"/>
        <rFont val="Verdana"/>
        <family val="2"/>
      </rPr>
      <t xml:space="preserve"> et </t>
    </r>
    <r>
      <rPr>
        <i/>
        <sz val="8"/>
        <rFont val="Verdana"/>
        <family val="2"/>
      </rPr>
      <t>Impatiens</t>
    </r>
    <r>
      <rPr>
        <sz val="8"/>
        <rFont val="Verdana"/>
        <family val="2"/>
      </rPr>
      <t xml:space="preserve"> sont particulièrement sensibles.</t>
    </r>
    <r>
      <rPr>
        <sz val="8"/>
        <rFont val="Verdana"/>
        <family val="2"/>
      </rPr>
      <t xml:space="preserve">
</t>
    </r>
    <r>
      <rPr>
        <sz val="8"/>
        <rFont val="Verdana"/>
        <family val="2"/>
      </rPr>
      <t xml:space="preserve">
L’importation de plantes de </t>
    </r>
    <r>
      <rPr>
        <i/>
        <sz val="8"/>
        <rFont val="Verdana"/>
        <family val="2"/>
      </rPr>
      <t>Solanaceae</t>
    </r>
    <r>
      <rPr>
        <sz val="8"/>
        <rFont val="Verdana"/>
        <family val="2"/>
      </rPr>
      <t xml:space="preserve"> destinés à la plantation, à l’exception des semences, en provenance de pays tiers, à l’exception des pays européens et méditerranéens, est interdite. 
Les plantes-hôtes, à l’exception de Hydrangea, doivent circuler dans l’Union européenne munies d’un passeport phytosanitaire lorsqu’elles sont vendues par un cultivateur professionnel à un autre.
Les producteurs de plantes ornementales sont obligés de prendre des mesures pour s’assurer que le matériel de départ des plantes-hôtes est exempt de TSWV. Les pépinières qui produisent des plantes-hôtes doivent contrôler activement les vecteurs et détruire les plantes fortement infectées.</t>
    </r>
  </si>
  <si>
    <r>
      <t xml:space="preserve">Le TSWV est transmis et propagé dans la nature par les insectes de la famille des </t>
    </r>
    <r>
      <rPr>
        <i/>
        <sz val="8"/>
        <rFont val="Verdana"/>
        <family val="2"/>
      </rPr>
      <t>Thripidae</t>
    </r>
    <r>
      <rPr>
        <sz val="8"/>
        <rFont val="Verdana"/>
        <family val="2"/>
      </rPr>
      <t xml:space="preserve"> </t>
    </r>
    <r>
      <rPr>
        <i/>
        <sz val="8"/>
        <rFont val="Verdana"/>
        <family val="2"/>
      </rPr>
      <t>(Thysanoptera;</t>
    </r>
    <r>
      <rPr>
        <sz val="8"/>
        <rFont val="Verdana"/>
        <family val="2"/>
      </rPr>
      <t xml:space="preserve"> famille des thrips). Dans le commerce international, le TSWV peut se propager par des plantes-hôtes infectées ou par des thrips qui seraient présents sur les plantes.
Aucune méthode ne permet de contrôler le virus lui-même. Les mesures préventives sont donc indiquées: l’accent doit être mis sur les thrips, en tant que vecteurs, et sur l’hygiène de l’exploitation. Les mesures de lutte contre les thrips peuvent être à la fois chimiques et biologiques (par le biais des pièges à glu,…).</t>
    </r>
    <r>
      <rPr>
        <strike/>
        <sz val="8"/>
        <rFont val="Verdana"/>
        <family val="2"/>
      </rPr>
      <t xml:space="preserve">
</t>
    </r>
  </si>
  <si>
    <t>5.17 Mesures de lutte contre Xylella fastidiosa</t>
  </si>
  <si>
    <t>P-Tous (sauf semences)
N-Tous</t>
  </si>
  <si>
    <r>
      <t xml:space="preserve">Plantes-hôtes : 
Voir annexe de la Circulaire de l’AFSCA « Mesures phytosanitaires d'urgence pour lutter contre </t>
    </r>
    <r>
      <rPr>
        <i/>
        <sz val="8"/>
        <rFont val="Verdana"/>
        <family val="2"/>
      </rPr>
      <t>Xylella fastidiosa</t>
    </r>
    <r>
      <rPr>
        <sz val="8"/>
        <rFont val="Verdana"/>
        <family val="2"/>
      </rPr>
      <t xml:space="preserve">
- Annexe : Liste des végétaux sensibles » sur le site de l‘AFSCA : http://www.afsca.be/productionvegetale/circulaires/default.asp.
L’importation de végétaux destinés à la plantation (à l’exception des semences) du genre </t>
    </r>
    <r>
      <rPr>
        <i/>
        <sz val="8"/>
        <rFont val="Verdana"/>
        <family val="2"/>
      </rPr>
      <t>Coffea</t>
    </r>
    <r>
      <rPr>
        <sz val="8"/>
        <rFont val="Verdana"/>
        <family val="2"/>
      </rPr>
      <t xml:space="preserve"> provenant du Costa Rica et du Honduras est interdite.
Des végétaux sensibles ne peuvent être importés que de pays, régions ou sites figurant sur les listes publiées par la Commission européenne sur : http://ec.europa.eu/food/plant/plant_health_biosecurity/legislation/emergency_measures/index_en.htm.
Lors de l’importation de végétaux sensibles, un certificat phytosanitaire doit toujours être présent.
Pour l’importation depuis des pays tiers où l’organisme n’est pas présent, le certificat phytosanitaire doit mentionner sous la rubrique « déclaration complémentaire » que </t>
    </r>
    <r>
      <rPr>
        <i/>
        <sz val="8"/>
        <rFont val="Verdana"/>
        <family val="2"/>
      </rPr>
      <t xml:space="preserve">Xylella fastidiosa </t>
    </r>
    <r>
      <rPr>
        <sz val="8"/>
        <rFont val="Verdana"/>
        <family val="2"/>
      </rPr>
      <t>n’est pas présente dans le pays.
L’importation depuis des pays tiers où l’organisme est connu pour être présent peut seulement se faire si :
- le nom de la zone indemne (reprise dans la liste susmentionnée publiée par la CE) est mentionné sous la rubrique „lieu d’origine‟.
-  Pour le site de production indemne de</t>
    </r>
    <r>
      <rPr>
        <i/>
        <sz val="8"/>
        <rFont val="Verdana"/>
        <family val="2"/>
      </rPr>
      <t xml:space="preserve"> Xylella fastidiosa</t>
    </r>
    <r>
      <rPr>
        <sz val="8"/>
        <rFont val="Verdana"/>
        <family val="2"/>
      </rPr>
      <t xml:space="preserve"> et de ses vecteurs, figurent sous la rubrique „déclaration complémentaire du certificat, les indications complémentaires qui garantissent que l’envoi est indemne de la bactérie. Les végétaux sensibles doivent être transportés dans des conteneurs et des emballages fermés.</t>
    </r>
  </si>
  <si>
    <t>Les commerçants/producteurs de plantes ornementales qui envoient/ reçoivent des végétaux sensibles originaires de zones délimitées (cf. circulaire de l’AFSCA « Mesures phytosanitaires d’urgence pour lutter contre Xylella fastidiosa - Annexe : Liste des végétaux sensibles » sur le site de l’AFSCA : http://www.afsca.be/productionvegetale/circulaires/default.asp.) doivent informer immédiatement l’AFSCA de chaque lot reçu. 
Les données suivantes doivent être communiquées : origine, client/ fournisseur, n° individuel de série, de semaine ou de badge du passeport phytosanitaire, identité et quantité.</t>
  </si>
  <si>
    <t xml:space="preserve">Les commerçants/producteurs de plantes ornementales qui reçoivent des végétaux sensibles originaires de zones délimitées tenir à jour un registre
reprenant tous les lots envoyés/ reçus et les clients/ fournisseurs (données à conserver durant 3 ans).
</t>
  </si>
  <si>
    <t>5.14.4</t>
  </si>
  <si>
    <t>Les végétaux destinés à la plantation, à l'exception des semences, appartenant aux espèces du genre Coffea ainsi que Lavandula dentata L., Nerium oleander L., Olea europaea L., Polygala myrtifolia L. et Prunus dulcis (Mill.) D.A. Webb, ne peuvent être déplacés dans l'UE que s'ils ont été cultivés sur un site faisant l'objet d'une inspection officielle annuelle, y compris d’un échantillonnage effectué par l’AFSCA (pour plan d'échantillonnage voir la circuliarede l’ AFSCA : PCCB/S1/LSW/1290899). Le demande  d’échantillonnage doit être faite au ULC où le producteur est établi, voir http://www.favv-afsca.fgov.be/ulc/ ). Après la première demande d’échantillonnage, l’AFSCA va prélever automatiquement chaque année des échantillons de ces 6 espèces. Les opérateurs (producteurs ou négociants) qui fournissent ou reçoivent des végétaux destinés à la plantation de ces 6 espèces doivent tenir un registre de chaque lot fourni ou reçu, ainsi que le nom du client ou du fournisseur, et doivent conserver ces données durant trois ans.</t>
  </si>
  <si>
    <t>6. Enregistrements</t>
  </si>
  <si>
    <t>6.1 Généralités</t>
  </si>
  <si>
    <t>Les registres sont complétés et complets.</t>
  </si>
  <si>
    <t>Les registres doivent être conservés au moins 2 ans (3 ans pour les produits phytopharmaceutiques); les registres concernant les biocides ne doivent pas être conservés).</t>
  </si>
  <si>
    <t>Identification du producteur/du grossiste et de l'entreprise.</t>
  </si>
  <si>
    <t>Identification des parcelles et des espaces de production.</t>
  </si>
  <si>
    <t>Identification des espaces de manipulation et de stockage.</t>
  </si>
  <si>
    <r>
      <t xml:space="preserve">Tout fournisseur de matériel de multiplication doit être enregistré auprès du :
-Flandre: Département  ""Landbouw en Visserij, Afdeling Voorlichting, </t>
    </r>
    <r>
      <rPr>
        <sz val="8"/>
        <color rgb="FF000000"/>
        <rFont val="Verdana"/>
        <family val="2"/>
      </rPr>
      <t>Doelgroepenbeleid en Kwaliteit Plant, dienst Kwaliteit Plant."" 
-Wallonie: SPW – DGO3 - Direction de la Qualité</t>
    </r>
    <r>
      <rPr>
        <sz val="8"/>
        <rFont val="Verdana"/>
        <family val="2"/>
      </rPr>
      <t xml:space="preserve">
</t>
    </r>
  </si>
  <si>
    <t>Dossier IN : pour les produits entrants :
- le matériel de multiplication végétale 
- les productions horticoles non comestibles
- les produits phytopharmaceutiques
- les engrais, substrats et amendements du sol
Les données suivantes doivent pouvoir être présentées : la nature, l’identification  et la quantité du produit, la date de réception et les nom et adresse du fournisseur (unité d’exploitation qui livre le produit) Un classement méthodique de tous les formulaires et documents est fortement recommandé. Là où il manque des données, il y a lieu de les compléter sur les documents concernés.</t>
  </si>
  <si>
    <t>Dossier OUT : Pour les produits sortants :
- le matériel de multiplication végétale
- les productions horticoles non comestibles
les données suivantes doivent pouvoir être présentées : la nature, l’identification et la quantité du produit, le responsable de la délivrance du produit, la date de livraison; l'adresse de l’unité d’exploitation où est livré le produit. Un classement méthodique de tous les formulaires et documents est fortement recommandé. Là où des données sont manquantes, il y a lieu de les compléter sur les documents concernés.</t>
  </si>
  <si>
    <t>N-FLO 
N-FLH</t>
  </si>
  <si>
    <t xml:space="preserve">Il doit obligatoirement y avoir un lien clair entre le dossier IN et le dossier OUT.  
Ceci n'est pas obligatoire pour les pépiniéristes. </t>
  </si>
  <si>
    <t>Le matériel de multiplication est accompagné d'un registre de documents.</t>
  </si>
  <si>
    <t>Référence à une espèce.
Dans le cas où le document du fournisseur fait référence à une espèce, cette espèce est:
- soit légalement protégée par le droit d'obtention végétal
- soit officiellement enregistré
- soit généralement connue
- soit reprise dans une liste du fournisseur.
Le fournisseur du matériel de multiplication présente une preuve de cela.</t>
  </si>
  <si>
    <t>6.3 Enregistrement</t>
  </si>
  <si>
    <t>P-Tous
IntS
IntHS
ExtS
ExtHS</t>
  </si>
  <si>
    <t>L'usage de produits phytopharmaceutiques doit être enregistré. 
Le producteur de plantes ornementales peut à cette fin utiliser les documents exisrtants (p. ex. le carnet de pulvérisations), compléter une fiche parcelle/culture ou utiliser un autre document. Le traitement au moyen des produits conservés doit également être enregistré.
Concernant les produits phytopharmaceutiques, les données suivantes doivent être enregistrées:
- Dénomination commerciale du produit utilisé 
- Date de l'application
- Culture traitée
- Emplacement de la culture traitée (numéro de lot ou numéro de parcelle ou  numéro d'unité de stockage)
- Dose utilisée par hectare ou par tonne
Concernant les biocides, les données suivantes doivent être enregistrées:
- Type d'équipement traité (machines, pallettes, autres récipients, unités de stockage, véhicule, infrastructure)
- Date de l'application
- Biocide utilisé (dénomination commerciale complète)
- Concentration et quantité utilisée.
Cette exigence s'applique également lorsque les traitements sont réalisés par des tiers.</t>
  </si>
  <si>
    <t>Présence d'organismes de quarantaine nocifs ou de maladies. 
Les organismes de quarantaine et les maladies des plantes qui constituent un danger pour la sécurité et la santé de produits d'origine végétale doivent être enregistrés lorsque leur présence est constatée. Des copies du formulaire de notification obligatoire doivent être conservées. 
Les producteurs de plantes ornementales doivent conserver des registres en matière de gestion des dangers pour les produits végétaux. Le cas échéant, ils doivent mettre l'information rerpise dans ces registres à la dispoition des autorités compétentes.</t>
  </si>
  <si>
    <t>Résultats d'analyse 
Le producteur de plantes ornementales conserve un classement ordonné des bulletins d'analyse des analyses pertinentes en matière de santé végétale réalisées sur des échantillons de plantes ou d'autres échantillons (p. ex., de parcelles).</t>
  </si>
  <si>
    <r>
      <t xml:space="preserve">Le </t>
    </r>
    <r>
      <rPr>
        <sz val="8"/>
        <rFont val="Verdana"/>
        <family val="2"/>
      </rPr>
      <t>producteur / grossiste dispose d'une prodédure de plainte pour enregistrer les éléments suivants: ses propres plaintes à l'égard de ses fournisseurs (achats) ou de tiers prestataires de services, et les plaintes de ses propres clients.</t>
    </r>
  </si>
  <si>
    <t xml:space="preserve">Mentionner sur le formulaire d'enregistrement sur base de quelle méthode de monitoring l'intervention a été jugée nécessaire. </t>
  </si>
  <si>
    <t>Enregistrer les moyens de protection non-chimique des végétaux (mécanique, biologique,…).</t>
  </si>
  <si>
    <t>Enregistrer les résultats de la lutte (efficacité (oui-non-pas d’avis)).</t>
  </si>
  <si>
    <t>La présence d'organismes de quarantaine/qualité ?
Les organismes de quarantaine/qualité ? constatés sont enregistrés. Les fournisseurs de matériel de multiplication doivent tenir des registres concernant la gestion de ces organismes de quarantaine/qualité ?. Ils doivent mettre les informations pertinentes contenues dans  ces registres à la disposition de l'entité compétente qui le demande.</t>
  </si>
  <si>
    <t>Résultats d'analyses
Un classement ordonnée des bulletins d'analyse des résultats des échantillons des organismes de quarantaine/qualité ? est tenu.</t>
  </si>
  <si>
    <t>6.4 Mesures correctives</t>
  </si>
  <si>
    <r>
      <rPr>
        <sz val="9"/>
        <rFont val="Verdana"/>
        <family val="2"/>
      </rPr>
      <t>Le</t>
    </r>
    <r>
      <rPr>
        <sz val="8"/>
        <rFont val="Verdana"/>
        <family val="2"/>
      </rPr>
      <t xml:space="preserve"> producteur/le grossiste doit prendre les mesures correctives adéquates lorsqu'il est informé de problèmes constatés lors de contrôles officiels.</t>
    </r>
  </si>
  <si>
    <t xml:space="preserve">Le grossiste doit vérifier au moins une fois tous les trois ans que toutes les données sont correctement enregistrées et conservées. En cas de problème, il doit donner au personnel des instractions claires et comprtéhensibles concernant les procédures d'enregistrement des données. </t>
  </si>
  <si>
    <t>7. Notification obligatoire</t>
  </si>
  <si>
    <t xml:space="preserve">7.1 Notification obligatoire </t>
  </si>
  <si>
    <t>Etre au courant de la notification obligatoire et l'applique le cas échéant.</t>
  </si>
  <si>
    <t xml:space="preserve">Check-liste complétée le : </t>
  </si>
  <si>
    <t>exigence</t>
  </si>
  <si>
    <t>Remarque</t>
  </si>
  <si>
    <t>Code de référence aux Guides Sectoriels G-040/G-043 - Standard Vegaplan (*)</t>
  </si>
  <si>
    <t>I : Code de référence à l'IPM</t>
  </si>
  <si>
    <t>D : Code de référence à la durabilité</t>
  </si>
  <si>
    <t>Exigence</t>
  </si>
  <si>
    <t>Définition de l'exigence provenant des Guides sectoriels G-040/G-043 - du Standard Vegaplan</t>
  </si>
  <si>
    <t>W : exigence spécifique pour la Wallonie</t>
  </si>
  <si>
    <t>F : exigence spécifique pour la Flandre</t>
  </si>
  <si>
    <t>MNC SG</t>
  </si>
  <si>
    <t>Non conformité maximale selon le guide sectoriel</t>
  </si>
  <si>
    <t xml:space="preserve">     Niveau A : non-conformité majeure (grave)</t>
  </si>
  <si>
    <t xml:space="preserve">     Niveau B : non-conformité mineure (légère)</t>
  </si>
  <si>
    <t>Appréciation</t>
  </si>
  <si>
    <t>OK: conforme</t>
  </si>
  <si>
    <t>NOK: non conforme</t>
  </si>
  <si>
    <t>PA: pas d'application</t>
  </si>
  <si>
    <t>NC VS</t>
  </si>
  <si>
    <t>Niveau de non-conformité</t>
  </si>
  <si>
    <t>Niv. 1: 100% conformes</t>
  </si>
  <si>
    <t>Niveau 2 : 70 % conformes</t>
  </si>
  <si>
    <t>Niveau 3 : recommandations</t>
  </si>
  <si>
    <t>après actions correctives</t>
  </si>
  <si>
    <t>G-040, module D (version 3.0 - 15.01.2019)</t>
  </si>
  <si>
    <t>G-043 (version 1.0 - 15.01.2019)</t>
  </si>
  <si>
    <t>Cultures horticoles non comestibles : Standard Vegaplan CHCN (version 1.0 - 15.01.2019)</t>
  </si>
  <si>
    <t>Nom de la société:</t>
  </si>
  <si>
    <t>Adresse:</t>
  </si>
  <si>
    <t xml:space="preserve">Code postal : </t>
  </si>
  <si>
    <t>N° de tél.:</t>
  </si>
  <si>
    <t>Numéro d'agréation:</t>
  </si>
  <si>
    <t>Activité AFSCA:</t>
  </si>
  <si>
    <t>Effectif du personnel:</t>
  </si>
  <si>
    <t>N° de fax:</t>
  </si>
  <si>
    <t>N° d'entreprise (NE) :</t>
  </si>
  <si>
    <t>N° d'exploitation (NUE) :</t>
  </si>
  <si>
    <t xml:space="preserve">N° du producteur : </t>
  </si>
  <si>
    <t>Type de phytolicence</t>
  </si>
  <si>
    <t>N° phytolicence :</t>
  </si>
  <si>
    <t xml:space="preserve">Ville : </t>
  </si>
  <si>
    <t xml:space="preserve">Pays : </t>
  </si>
  <si>
    <t>Y a-t-il d'autres activités relevant de la production primaire?</t>
  </si>
  <si>
    <t>Si oui, lesquelles?</t>
  </si>
  <si>
    <t>Ces activités font-elles l'objet d'un audit?</t>
  </si>
  <si>
    <t>Si oui, quel certificat ?</t>
  </si>
  <si>
    <t>Quel OCI?</t>
  </si>
  <si>
    <t>OCI:</t>
  </si>
  <si>
    <t>Nom de l'auditeur:</t>
  </si>
  <si>
    <t>N° de dossier:</t>
  </si>
  <si>
    <t>Date de l'audit:</t>
  </si>
  <si>
    <t xml:space="preserve">Type d'audit: </t>
  </si>
  <si>
    <t>Date de la visite relative aux mesures correctrices:</t>
  </si>
  <si>
    <t>LCE:</t>
  </si>
  <si>
    <t>Temps d'audit presté pour le Guide sectoriel:</t>
  </si>
  <si>
    <t>Un guide est-il appliqué ?:</t>
  </si>
  <si>
    <t>Visa de l'auditeur</t>
  </si>
  <si>
    <t>un rapport d'inspection de l'AFSCA est-il présent ?</t>
  </si>
  <si>
    <t>si oui, a-t-il été examiné?</t>
  </si>
  <si>
    <t>date de l'inspection AFSCA</t>
  </si>
  <si>
    <t>Nom du contrôleur AFSCA</t>
  </si>
  <si>
    <t>total</t>
  </si>
  <si>
    <t>présent</t>
  </si>
  <si>
    <t>Guide sectoriel production (G-040)/commerce en gros(G-043)</t>
  </si>
  <si>
    <t>Code 'production'</t>
  </si>
  <si>
    <t>Code 'commerce en gros'</t>
  </si>
  <si>
    <t xml:space="preserve">Pépinières ornementales et forestières, floriculture et
fleurs coupées
</t>
  </si>
  <si>
    <t>Pépinières ornementales et forestières</t>
  </si>
  <si>
    <t>Floriculture</t>
  </si>
  <si>
    <t>Fleurs coupées</t>
  </si>
  <si>
    <t>P-PEP</t>
  </si>
  <si>
    <t>P-FLO</t>
  </si>
  <si>
    <t>P-FLC</t>
  </si>
  <si>
    <t>N-PEP</t>
  </si>
  <si>
    <t>N-FLO</t>
  </si>
  <si>
    <t>Culture sous protection en pleine terre</t>
  </si>
  <si>
    <t>Int. Sol</t>
  </si>
  <si>
    <t>Culture sous protection hors sol</t>
  </si>
  <si>
    <t>Int. HS</t>
  </si>
  <si>
    <t>Ext. Sol</t>
  </si>
  <si>
    <t>Culture en plein air hors sol</t>
  </si>
  <si>
    <t>Ext. HS</t>
  </si>
  <si>
    <t>IPM Flandres</t>
  </si>
  <si>
    <t>Le code utilisé pour les exigences en matière de matériel de multiplication :</t>
  </si>
  <si>
    <t xml:space="preserve">Fournisseurs de matériel de multiplication pour
plantes ornementales
</t>
  </si>
  <si>
    <t xml:space="preserve">Nom: </t>
  </si>
  <si>
    <t>Rue:</t>
  </si>
  <si>
    <t>Code postal:</t>
  </si>
  <si>
    <t>Commune:</t>
  </si>
  <si>
    <t>Numéro de PC/NUE:</t>
  </si>
  <si>
    <t>Code Postal:</t>
  </si>
  <si>
    <t>Numéro d'entreprise:</t>
  </si>
  <si>
    <t>Type d'audit:</t>
  </si>
  <si>
    <t>Durée de l'audit:</t>
  </si>
  <si>
    <t>Personnes questionnées (si différentes du chef d'entreprise):</t>
  </si>
  <si>
    <t>Inspectieverslagen FAVV présent?</t>
  </si>
  <si>
    <t>Pépinières ornementales et forestières, floriculture et
fleurs coupées</t>
  </si>
  <si>
    <t>Code 'Production'</t>
  </si>
  <si>
    <t>Code 'Commerce'</t>
  </si>
  <si>
    <t>ACTIVITES</t>
  </si>
  <si>
    <t>DONNEES DE L'ENTREPRISE</t>
  </si>
  <si>
    <t>DONNEES DE L'AUDIT</t>
  </si>
  <si>
    <t>Standard Vegaplan CHCN</t>
  </si>
  <si>
    <t>Culture en plein air en pleine terre</t>
  </si>
  <si>
    <t>Fournisseurs de matériel de multiplication pour
plantes ornementales</t>
  </si>
  <si>
    <t>RESULTAT</t>
  </si>
  <si>
    <t>Date de l'audit</t>
  </si>
  <si>
    <t xml:space="preserve">Resultat Guide sectoriel G-040 module D: Production horticole non comestible </t>
  </si>
  <si>
    <t>Resultat Guide sectoriel G-043 Guide générique autocontrôle pour le commerce en gros de produits horticoles noncomestibles</t>
  </si>
  <si>
    <t>Resultat Standard Vegaplan Cultures horticoles non comestibles CHCN</t>
  </si>
  <si>
    <t>Resultat IPM Flandres</t>
  </si>
  <si>
    <t>Resultat IPM Wallonie</t>
  </si>
  <si>
    <t>(version 3.0 de dato 15-01-2019)</t>
  </si>
  <si>
    <t>(version 1.0 de dato 21/09/2018)</t>
  </si>
  <si>
    <t>(version 1.0 de dato 15/01/2019)</t>
  </si>
  <si>
    <t>(version 18/04/2019)</t>
  </si>
  <si>
    <t>(version 19/04/2019)</t>
  </si>
  <si>
    <t>AC</t>
  </si>
  <si>
    <t>Nom:</t>
  </si>
  <si>
    <t>Décision du manager de certification:</t>
  </si>
  <si>
    <t>Résultat de l'audit:</t>
  </si>
  <si>
    <t>¨</t>
  </si>
  <si>
    <t xml:space="preserve">Accordé pour le certificat de: ……………………………... </t>
  </si>
  <si>
    <t>Non-accordé pour le certificat de: ………………………...</t>
  </si>
  <si>
    <t>Résultat de l'audit inopiné:</t>
  </si>
  <si>
    <t>Date et nom:</t>
  </si>
  <si>
    <t>Signature:</t>
  </si>
  <si>
    <t>L'entreprise ou l'organisation agréée a le droit de faire appel à cette décision de certification. À cette fin, une lettre de motivation/explication doit être envoyée au responsable de la certification de CERTALENT dans les 30 jours. L'avis de VEGAPLAN peut être impliqué dans la révision de la décision de certification sur demande explicite.</t>
  </si>
  <si>
    <t>Avant actions correctives :</t>
  </si>
  <si>
    <t>Après actions correctives</t>
  </si>
  <si>
    <t>Assurer un bon mainien des plantes (supports, brise-vent, …).</t>
  </si>
  <si>
    <t>Eviter les densités de culture trop élevées.</t>
  </si>
  <si>
    <t xml:space="preserve">Maintenir les réservoirs d’eau à l’abri de la lumière et de contamination par des graines d’adventices. </t>
  </si>
  <si>
    <t>- indemne de graine d’adventices.</t>
  </si>
  <si>
    <t>- bonne rétention en eau et en air</t>
  </si>
  <si>
    <t>Choisir un substrat approprié :</t>
  </si>
  <si>
    <t>La surface de l’aire de culture permet un bon écoulement de l’eau de drainage lors de l’irrigation ou des fortes pluies.</t>
  </si>
  <si>
    <t>Bien choisir l’emplacement de l’aire de culture : ventilé mais sans excès.</t>
  </si>
  <si>
    <t>En Région wallonne </t>
  </si>
  <si>
    <r>
      <t xml:space="preserve">2. </t>
    </r>
    <r>
      <rPr>
        <u/>
        <sz val="10"/>
        <rFont val="Verdana"/>
        <family val="2"/>
      </rPr>
      <t>Culture en conteneurs</t>
    </r>
  </si>
  <si>
    <t>Eliminer les branches où il y a des chenilles de zeuzère et détruire celles-ci.</t>
  </si>
  <si>
    <t>Nettoyer les chancres et badigeonner les plaies avec des pâtes insecticides et/ou fongicides agréées à cet usage.</t>
  </si>
  <si>
    <t>Eliminer mécaniquement les sources d’infestations hivernantes ou estivales : éliminer les pousses atteintes par l’oïdium, les chancres, …</t>
  </si>
  <si>
    <t>Semer des cultures intercalaires entre les lignes d’arbres pour limiter l’érosion du sol et le désherbage chimique ou mécanique.</t>
  </si>
  <si>
    <t>Incorporer superficiellement la matière organique et ne pas l’enfouir en profondeur.</t>
  </si>
  <si>
    <t>Apporter des matières organiques correctement compostées et ainsi riches en micro-organismes utiles, antagonistes des micro-organismes pathogènes (fumier composté, compost microbiologiquement contrôlé).</t>
  </si>
  <si>
    <t>Corriger le pH : celui-ci joue sur la disponibilité des éléments minéraux, sur la structure du sol et sur la vie microbienne. Les sols trop acides sont compacts ; ils deviennent alors favorables au développement de micro-organismes anaérobies, souvent pathogènes.</t>
  </si>
  <si>
    <t>Si possible restituer entièrement l’engrais vert au sol par un enfouissement superficiel après destruction naturelle de celui-ci (gel ou fin de cycle si annuel).</t>
  </si>
  <si>
    <r>
      <t xml:space="preserve">Semer un engrais vert durant la mise au repos pour améliorer la teneur en matière organique du sol et pour lutter contre des maladies et ravageurs (p. ex. certaines tagètes pour le contrôle des nématodes (notamment </t>
    </r>
    <r>
      <rPr>
        <i/>
        <sz val="10"/>
        <rFont val="Verdana"/>
        <family val="2"/>
      </rPr>
      <t>Pratylenchuspenetrans)</t>
    </r>
    <r>
      <rPr>
        <sz val="10"/>
        <rFont val="Verdana"/>
        <family val="2"/>
      </rPr>
      <t>, avoine japonaise, …).</t>
    </r>
  </si>
  <si>
    <t>Mettre au repos les parcelles entre 2 coupes d’arbres.</t>
  </si>
  <si>
    <t>- analyse nématologique pour les espèces sensibles (notamment pour les rosacées).</t>
  </si>
  <si>
    <r>
      <t xml:space="preserve">- état du sol : drainage, parcelle réputée favorable aux cultures sensibles au </t>
    </r>
    <r>
      <rPr>
        <i/>
        <sz val="10"/>
        <rFont val="Verdana"/>
        <family val="2"/>
      </rPr>
      <t>Verticillium</t>
    </r>
  </si>
  <si>
    <t>Choisir judicieusement les parcelles pour une nouvelle plantation :</t>
  </si>
  <si>
    <r>
      <t>1)</t>
    </r>
    <r>
      <rPr>
        <sz val="7"/>
        <rFont val="Times New Roman"/>
        <family val="1"/>
      </rPr>
      <t xml:space="preserve">    </t>
    </r>
    <r>
      <rPr>
        <u/>
        <sz val="10"/>
        <rFont val="Verdana"/>
        <family val="2"/>
      </rPr>
      <t>Culture en pleine terre</t>
    </r>
  </si>
  <si>
    <t>En pépinière de plein air</t>
  </si>
  <si>
    <t>Quand les conditions météorologiques le permettent, semer une culture intermédiaire piège à nitrate (CIPAN) particulièremet après la culture de chrysanthème pomponnettes.</t>
  </si>
  <si>
    <t>Eviter une trop forte densité de cultures des plantes en pots (circulation de l’air).</t>
  </si>
  <si>
    <t>Désinfecter régulièrement les outils (ceux-ci peuvent être vecteurs de maladies).</t>
  </si>
  <si>
    <t>Eviter la formation de foyers d’infection/infestation sur les plantes pérennes présentes dans la serre (ex. : plantes d’intérieur).</t>
  </si>
  <si>
    <t>Effectuer un désherbage des plantes adventices dans la serre (destruction des foyers d’infection/infestation) et garder la serre propre en les retirant régulièrement.</t>
  </si>
  <si>
    <t>Pratiquer un vide sanitaire ou une désinfection des serres (briser les cycles des ravageurs).</t>
  </si>
  <si>
    <t>En cultures de plantes fleuries</t>
  </si>
  <si>
    <r>
      <t>Appliquer au moins 1 mesure parmi celles proposées ci-dessous.</t>
    </r>
    <r>
      <rPr>
        <i/>
        <sz val="10"/>
        <rFont val="Arial"/>
        <family val="2"/>
      </rPr>
      <t xml:space="preserve"> </t>
    </r>
  </si>
  <si>
    <t xml:space="preserve">4.1 Techniques de culture conseillées pour prévenir et/ou éradiquer les organismes nuisibles </t>
  </si>
  <si>
    <t>En culture sous protection, privilégier les ennemis naturels p.ex au moyen, de plantes-relais, en laissant au sol les feuilles tombées non malades, par la climatisation,..</t>
  </si>
  <si>
    <t>Mise en place de zones tampons enherbées.</t>
  </si>
  <si>
    <t>Gestion des oiseaux des champs en aménageant des bandes enherbées, des bandes "faune sauvage", des placettes pour alouettes, des couloirs de protection pour la faune, des chaumes d'hiver,…</t>
  </si>
  <si>
    <t>Gestion des oiseaux des prairies par la protection des nids et/ou l'aménagement de bandes de fuite.</t>
  </si>
  <si>
    <t>Semis ou plantation de plantes de couverture ou d’engrais verts</t>
  </si>
  <si>
    <t>Désherbage entièrement mécanique pour les bandes non cultivées et les zones tampons</t>
  </si>
  <si>
    <t>Entretenir une surface de compensation écologique qui couvre au moins 2% (5% en Région wallonne) de la surface de l’exploitation. Sur cette surface ne peuvent être appliqués aucun pesticide ni engrais.</t>
  </si>
  <si>
    <t>Placer ou entretenir une bande de végétation fleurie ou sauvage d’une largeur minimale de 1 m.</t>
  </si>
  <si>
    <t>Placer et entretenir des haies mixtes (pruneliers, sureaux, lierres, saules, bourdaines, etc.) autour de la culture/de la parcelle comme refuge pour les insectes utiles</t>
  </si>
  <si>
    <t>Placer et entretenir des nichoirs et perchoirs naturels pour l’hibernation d’organismes utiles (haies, buissons, bosquets, arbres, roseaux etc.).</t>
  </si>
  <si>
    <t>Placer de façon adéquate des abris et nichoirs pour les abeilles sauvages solitaires (Osmia, Andrena,…) et/ou pour l’hibernation des insectes utiles (chrysopes, coccinelles, etc.).</t>
  </si>
  <si>
    <t>Favoriser les oiseaux en plaçant et en entretenant de façon adéquate des nichoirs et/ou des perchoirs (mésanges, rapaces, etc.).</t>
  </si>
  <si>
    <r>
      <t>En Région flamande </t>
    </r>
    <r>
      <rPr>
        <sz val="8"/>
        <rFont val="Times New Roman"/>
        <family val="1"/>
      </rPr>
      <t> </t>
    </r>
  </si>
  <si>
    <r>
      <t>Appliquer dans l'exploitation au moins 2 mesures parmi celles proposées.</t>
    </r>
    <r>
      <rPr>
        <i/>
        <sz val="10"/>
        <rFont val="Arial"/>
        <family val="2"/>
      </rPr>
      <t xml:space="preserve"> </t>
    </r>
  </si>
  <si>
    <t>Maintenir les floraisons spontanées sur les surfaces non cultivées (le pourtour des parcelles, les « courts tours », …).</t>
  </si>
  <si>
    <t>Installer une plate-bande fleurie dans les parcelles, constituées d’un mélange de plantes indigènes favorisant le maintien des auxiliares (syrphes, chrysopes, …).</t>
  </si>
  <si>
    <t>Placer des nichoirs à rapaces sur l’exploitation (faucon crécerelle, chouette chevêche, chouette hulotte, …).</t>
  </si>
  <si>
    <t>Placer des nichoirs à oiseaux (mésange bleue : orifice de 26-28 mm ; mésange charbonnière : 30-35 mm).</t>
  </si>
  <si>
    <t>Installer un perchoir à rapaces dans les parcelles.</t>
  </si>
  <si>
    <t>Installer ou maintenir des abris pour l’hivernation des organismes utiles (haie, buisson, abri à chrysopes ou à forficules).</t>
  </si>
  <si>
    <t>Conserver et entretenir des refuges isolés, jugés intéressants pour la nidification, la reproduction et l’hivernation de la faune utile sans qu’ils e deviennent des refuges à gibier (par ex. : saule isolé).</t>
  </si>
  <si>
    <t>Maintenir une bande herbacée sur au moins un côté de la parcelle. Celle-ci ne recevra ni fertilisant ni pesticide. Toutefois, un traitement localisé avec un herbicide foliaire est autorisé pour éliminer les chardons, orties, Rumex.</t>
  </si>
  <si>
    <t>En pépinière de plein air (cultures de pleine terre et cultures en conteneurs)</t>
  </si>
  <si>
    <r>
      <t xml:space="preserve">Installer des plantes refuges permettant l’hivernage des organismes utiles (ex. : Ricin pour </t>
    </r>
    <r>
      <rPr>
        <i/>
        <sz val="10"/>
        <rFont val="Verdana"/>
        <family val="2"/>
      </rPr>
      <t xml:space="preserve">Amblyseius </t>
    </r>
    <r>
      <rPr>
        <sz val="10"/>
        <rFont val="Verdana"/>
        <family val="2"/>
      </rPr>
      <t>sp.).</t>
    </r>
  </si>
  <si>
    <t>Effectuer un état des lieux biologique avant toute intervention afin de vérifier si le traitement se justifie.</t>
  </si>
  <si>
    <t>Installer des refuges permettant de maintenir les organismes utlies dans les serres (ex. : refuge à chrysope, refuge à coccinelles, …).</t>
  </si>
  <si>
    <t>Respecter les délais de réintroduction.</t>
  </si>
  <si>
    <t>Appliquer au moins deux mesures.</t>
  </si>
  <si>
    <t>4.2 Mesures pour protéger et renforcer les organismes utiles importants</t>
  </si>
  <si>
    <r>
      <t xml:space="preserve">6)   </t>
    </r>
    <r>
      <rPr>
        <u/>
        <sz val="10"/>
        <rFont val="Verdana"/>
        <family val="2"/>
      </rPr>
      <t>Opérer une réflexion sur base du cycle du nuisible</t>
    </r>
    <r>
      <rPr>
        <sz val="10"/>
        <rFont val="Verdana"/>
        <family val="2"/>
      </rPr>
      <t xml:space="preserve"> dans des cas particuliers (p. ex lorsque intervention possible uniquement en préventif pour certaines maladies). Cette réflexion est consignée.</t>
    </r>
  </si>
  <si>
    <r>
      <t xml:space="preserve">5)  </t>
    </r>
    <r>
      <rPr>
        <u/>
        <sz val="10"/>
        <rFont val="Verdana"/>
        <family val="2"/>
      </rPr>
      <t xml:space="preserve">Déterminer ou analyser </t>
    </r>
    <r>
      <rPr>
        <sz val="10"/>
        <rFont val="Verdana"/>
        <family val="2"/>
      </rPr>
      <t>un échantillon atteint par une maladie.</t>
    </r>
    <r>
      <rPr>
        <u/>
        <sz val="10"/>
        <color rgb="FF008080"/>
        <rFont val="Verdana"/>
        <family val="2"/>
      </rPr>
      <t xml:space="preserve"> Le rapport d’analyse est conservé.</t>
    </r>
  </si>
  <si>
    <r>
      <t xml:space="preserve">4)  Opérer une </t>
    </r>
    <r>
      <rPr>
        <u/>
        <sz val="10"/>
        <rFont val="Verdana"/>
        <family val="2"/>
      </rPr>
      <t>réflexion sur base des données climatologiques</t>
    </r>
    <r>
      <rPr>
        <sz val="10"/>
        <rFont val="Verdana"/>
        <family val="2"/>
      </rPr>
      <t xml:space="preserve"> qui ont un impact sur la pression d'infection. </t>
    </r>
    <r>
      <rPr>
        <u/>
        <sz val="10"/>
        <color rgb="FF008080"/>
        <rFont val="Verdana"/>
        <family val="2"/>
      </rPr>
      <t>Cette réflexion est consignée.</t>
    </r>
  </si>
  <si>
    <r>
      <t xml:space="preserve">3)  Disposer d’un </t>
    </r>
    <r>
      <rPr>
        <u/>
        <sz val="10"/>
        <rFont val="Verdana"/>
        <family val="2"/>
      </rPr>
      <t>encadrement individuel</t>
    </r>
    <r>
      <rPr>
        <sz val="10"/>
        <rFont val="Verdana"/>
        <family val="2"/>
      </rPr>
      <t xml:space="preserve"> et d’un suivi des parcelles par un service d’avertissement reconnu ou un conseiller reconnu (phytolicence P3 ‘Distribution/conseil’). Le suivi des parcelles et les avis reçus sont consignés. </t>
    </r>
  </si>
  <si>
    <r>
      <t>·</t>
    </r>
    <r>
      <rPr>
        <sz val="7"/>
        <rFont val="Times New Roman"/>
        <family val="1"/>
      </rPr>
      <t xml:space="preserve">       </t>
    </r>
    <r>
      <rPr>
        <i/>
        <sz val="10"/>
        <rFont val="Verdana"/>
        <family val="2"/>
      </rPr>
      <t>Ou tout autre système reconnu selon la procédure fixée par le ministre.</t>
    </r>
  </si>
  <si>
    <r>
      <t>·</t>
    </r>
    <r>
      <rPr>
        <sz val="7"/>
        <rFont val="Times New Roman"/>
        <family val="1"/>
      </rPr>
      <t xml:space="preserve">       </t>
    </r>
    <r>
      <rPr>
        <i/>
        <sz val="10"/>
        <rFont val="Verdana"/>
        <family val="2"/>
      </rPr>
      <t>En sapins de Noël : CPSN</t>
    </r>
  </si>
  <si>
    <r>
      <t>·</t>
    </r>
    <r>
      <rPr>
        <sz val="7"/>
        <rFont val="Times New Roman"/>
        <family val="1"/>
      </rPr>
      <t xml:space="preserve">       </t>
    </r>
    <r>
      <rPr>
        <i/>
        <sz val="10"/>
        <rFont val="Verdana"/>
        <family val="2"/>
      </rPr>
      <t>En cultures ornementales : CEHW</t>
    </r>
  </si>
  <si>
    <t>En Région wallonne :</t>
  </si>
  <si>
    <t>Des messages d’avertissements (lorsqu'ils existent pour le couple culture/ennemi et sont adaptés à la région) émis par des services d’avertissements reconnus, couplés éventuellement à des observations visuelles sont des éléments décisionnels. Ils prennent notamment en compte les seuils d'intervention économiques lorsqu'ils existent. La référence à ces avetissements est consignée.</t>
  </si>
  <si>
    <r>
      <t xml:space="preserve">2)   </t>
    </r>
    <r>
      <rPr>
        <u/>
        <sz val="10"/>
        <rFont val="Verdana"/>
        <family val="2"/>
      </rPr>
      <t>Système d’avertissement</t>
    </r>
  </si>
  <si>
    <t>Monitoring/dépistage intensif et systématique dans la culture au moyen, entre autres, d’observations visuelles régulières (avec l'aide de l'utilisation de pièges collants, pièges à phéromones, plantes indicatrices, comptages,…). Les résultats de ces monitorings sont consigné.</t>
  </si>
  <si>
    <r>
      <t xml:space="preserve">1)   </t>
    </r>
    <r>
      <rPr>
        <u/>
        <sz val="10"/>
        <rFont val="Verdana"/>
        <family val="2"/>
      </rPr>
      <t>Observations visuelles dans la culture</t>
    </r>
    <r>
      <rPr>
        <sz val="10"/>
        <rFont val="Verdana"/>
        <family val="2"/>
      </rPr>
      <t xml:space="preserve"> : </t>
    </r>
  </si>
  <si>
    <t>En Région wallonne et en Région flamande</t>
  </si>
  <si>
    <t>Appliquer au moins une mesure parmi les suivantes.</t>
  </si>
  <si>
    <t>Ce risque est estimé à l’échelle de la parcelle à l’aide de méthodes d’observation et de surveillance de la population des nuisibles, de la présence et de l’activité des organismes utiles et en tenant compte des seuils de nuisibilité.</t>
  </si>
  <si>
    <t>Prendre la décision d’intervenir après avoir évalué le risque réel de la présence d’organismes nuisibles</t>
  </si>
  <si>
    <t>4.3  Méthodes de monitoring et de décision d’intervention</t>
  </si>
  <si>
    <t>Répulsifs physiques.</t>
  </si>
  <si>
    <t>Utiliser des solutions biotechnologiques confusion par phéromones ou pièges à phéromones.</t>
  </si>
  <si>
    <t>Désinfection du sol par la solarisation.</t>
  </si>
  <si>
    <t>Désinfection physique du sol (vapeur, …).</t>
  </si>
  <si>
    <t>Désinfection biologique du sol.</t>
  </si>
  <si>
    <t>Utiliser des méthodes physiques (par ex. élimination au moyen de pièges et bandes adhésives, traitement thermique de jeunes plants, filtre de sable lents pour enlever les champignons, traitement UV, traitement à l’ozone, moustiquaire, …</t>
  </si>
  <si>
    <t>Favoriser ou utiliser les ennemis naturels (en culture de plein air).</t>
  </si>
  <si>
    <r>
      <t xml:space="preserve">Utiliser des préparations biologiques autorisées contre les maladies ou les ravageurs (par ex. </t>
    </r>
    <r>
      <rPr>
        <i/>
        <sz val="10"/>
        <rFont val="Verdana"/>
        <family val="2"/>
      </rPr>
      <t>Trichoderma</t>
    </r>
    <r>
      <rPr>
        <sz val="10"/>
        <rFont val="Verdana"/>
        <family val="2"/>
      </rPr>
      <t xml:space="preserve"> contre les moisissures, </t>
    </r>
    <r>
      <rPr>
        <i/>
        <sz val="10"/>
        <rFont val="Verdana"/>
        <family val="2"/>
      </rPr>
      <t>bacillus</t>
    </r>
    <r>
      <rPr>
        <sz val="10"/>
        <rFont val="Verdana"/>
        <family val="2"/>
      </rPr>
      <t xml:space="preserve"> contre les chenilles).</t>
    </r>
  </si>
  <si>
    <t>Utiliser des compléments ou des alternatives à la lutte chimique contre les maladies et les nuisibles :</t>
  </si>
  <si>
    <t>Bâches couvre-sol</t>
  </si>
  <si>
    <t>Arrachage</t>
  </si>
  <si>
    <t>Désherbage thermique</t>
  </si>
  <si>
    <t>Désherbage mécanique</t>
  </si>
  <si>
    <t>Matière organique couvrante</t>
  </si>
  <si>
    <t>Cultures couvre-sol</t>
  </si>
  <si>
    <r>
      <t xml:space="preserve">Utiliser des solutions </t>
    </r>
    <r>
      <rPr>
        <u/>
        <sz val="10"/>
        <rFont val="Verdana"/>
        <family val="2"/>
      </rPr>
      <t>alternatives au désherbage chimique</t>
    </r>
    <r>
      <rPr>
        <sz val="10"/>
        <rFont val="Verdana"/>
        <family val="2"/>
      </rPr>
      <t xml:space="preserve"> : </t>
    </r>
  </si>
  <si>
    <t>Appliquer au moins une des mesures ci-après.</t>
  </si>
  <si>
    <t>Exemples de méthodes biologiques, physiques et autres méthodes non chimiques alternatives aux méthodes chimiques.</t>
  </si>
  <si>
    <t>4.4 Méthodes de lutte alternatives</t>
  </si>
  <si>
    <t>Paquet d’options travaux structurels de lutte contre l’érosion</t>
  </si>
  <si>
    <t>Paquet d’options bande tampon</t>
  </si>
  <si>
    <t>OU</t>
  </si>
  <si>
    <t>pour &gt; 80 % couverture du sol</t>
  </si>
  <si>
    <t xml:space="preserve">Paquet d’options travaux structurels de lutte contre l’érosion
</t>
  </si>
  <si>
    <t xml:space="preserve">Culture + graminées ou autres couverture du sol perméable </t>
  </si>
  <si>
    <t>Culture + graminées ou autres couverture du sol perméable à l’eau couvrant au moins 80 % du sol</t>
  </si>
  <si>
    <t>Cultures pluriannuelles, ex. culture de fruits, pépinière, …</t>
  </si>
  <si>
    <t>Parcelles rouge</t>
  </si>
  <si>
    <t>Parcelles violette</t>
  </si>
  <si>
    <t>Catégorie de cultures</t>
  </si>
  <si>
    <r>
      <t>·</t>
    </r>
    <r>
      <rPr>
        <sz val="7"/>
        <rFont val="Times New Roman"/>
        <family val="1"/>
      </rPr>
      <t xml:space="preserve">           </t>
    </r>
    <r>
      <rPr>
        <b/>
        <u/>
        <sz val="10"/>
        <rFont val="Verdana"/>
        <family val="2"/>
      </rPr>
      <t xml:space="preserve">CULTURES PLURIANNUELLES </t>
    </r>
  </si>
  <si>
    <r>
      <t>·</t>
    </r>
    <r>
      <rPr>
        <sz val="7"/>
        <rFont val="Times New Roman"/>
        <family val="1"/>
      </rPr>
      <t xml:space="preserve">           </t>
    </r>
    <r>
      <rPr>
        <sz val="10"/>
        <rFont val="Verdana"/>
        <family val="2"/>
      </rPr>
      <t>Ensemencement d’herbe sur les tournières pendant la phase de croissance de la culture.</t>
    </r>
  </si>
  <si>
    <r>
      <t>·</t>
    </r>
    <r>
      <rPr>
        <sz val="7"/>
        <rFont val="Times New Roman"/>
        <family val="1"/>
      </rPr>
      <t xml:space="preserve">           </t>
    </r>
    <r>
      <rPr>
        <sz val="10"/>
        <rFont val="Verdana"/>
        <family val="2"/>
      </rPr>
      <t>Semis selon les courbes de niveau pour les cultures autres que les cultures sur billons</t>
    </r>
  </si>
  <si>
    <r>
      <t>·</t>
    </r>
    <r>
      <rPr>
        <sz val="7"/>
        <rFont val="Times New Roman"/>
        <family val="1"/>
      </rPr>
      <t xml:space="preserve">           </t>
    </r>
    <r>
      <rPr>
        <sz val="10"/>
        <rFont val="Verdana"/>
        <family val="2"/>
      </rPr>
      <t>Zones non cultivées (sillons, tournières) ensemencées avec de l’herbe pendant la phase de croissance de la culture.
      teelt</t>
    </r>
  </si>
  <si>
    <r>
      <t>·</t>
    </r>
    <r>
      <rPr>
        <sz val="7"/>
        <rFont val="Times New Roman"/>
        <family val="1"/>
      </rPr>
      <t xml:space="preserve">           </t>
    </r>
    <r>
      <rPr>
        <sz val="10"/>
        <rFont val="Verdana"/>
        <family val="2"/>
      </rPr>
      <t>Seuils ou l’exécution d’un labour à dents profond pour des cultures sur billons autres que les pommes de terre</t>
    </r>
  </si>
  <si>
    <r>
      <t>·</t>
    </r>
    <r>
      <rPr>
        <sz val="7"/>
        <rFont val="Times New Roman"/>
        <family val="1"/>
      </rPr>
      <t xml:space="preserve">           </t>
    </r>
    <r>
      <rPr>
        <i/>
        <sz val="10"/>
        <rFont val="Verdana"/>
        <family val="2"/>
      </rPr>
      <t>Seuils pour les pommes de terre non biologiques. En cas de culture biologique de pommes de terre, le binage et le sarclage sont autorisés comme alternative pour les seuils</t>
    </r>
  </si>
  <si>
    <r>
      <t>·</t>
    </r>
    <r>
      <rPr>
        <sz val="7"/>
        <rFont val="Times New Roman"/>
        <family val="1"/>
      </rPr>
      <t xml:space="preserve">           </t>
    </r>
    <r>
      <rPr>
        <sz val="10"/>
        <rFont val="Verdana"/>
        <family val="2"/>
      </rPr>
      <t>Strip-till lors du semis de la culture</t>
    </r>
  </si>
  <si>
    <r>
      <t>·</t>
    </r>
    <r>
      <rPr>
        <sz val="7"/>
        <rFont val="Times New Roman"/>
        <family val="1"/>
      </rPr>
      <t xml:space="preserve">           </t>
    </r>
    <r>
      <rPr>
        <sz val="10"/>
        <rFont val="Verdana"/>
        <family val="2"/>
      </rPr>
      <t>Semis direct</t>
    </r>
  </si>
  <si>
    <t>·     Préparation du sol sans le retourner avant le semis de la culture</t>
  </si>
  <si>
    <r>
      <t>Paquet d’options mesures techniques culturales: exécuter minimum 1 mesure parmi les mesures suivantes</t>
    </r>
    <r>
      <rPr>
        <b/>
        <sz val="10"/>
        <rFont val="Verdana"/>
        <family val="2"/>
      </rPr>
      <t xml:space="preserve">
maatregelen uitvoeren</t>
    </r>
  </si>
  <si>
    <t>(*) : Si contrat de gestion érosion, l’indemnité est perdue pour la partie érosion</t>
  </si>
  <si>
    <r>
      <t>·</t>
    </r>
    <r>
      <rPr>
        <sz val="7"/>
        <rFont val="Times New Roman"/>
        <family val="1"/>
      </rPr>
      <t xml:space="preserve">           </t>
    </r>
    <r>
      <rPr>
        <i/>
        <sz val="10"/>
        <rFont val="Verdana"/>
        <family val="2"/>
      </rPr>
      <t>Barrage consistant en des matériaux végétaux pour une parcelle à topographie complexe, éventuellement en combinaison avec une bande tampon herbeuse, en collaboration avec un planificateur d’entreprise ou un coordinateur d’érosion</t>
    </r>
  </si>
  <si>
    <r>
      <t>·</t>
    </r>
    <r>
      <rPr>
        <sz val="7"/>
        <rFont val="Times New Roman"/>
        <family val="1"/>
      </rPr>
      <t xml:space="preserve">           </t>
    </r>
    <r>
      <rPr>
        <i/>
        <sz val="10"/>
        <rFont val="Verdana"/>
        <family val="2"/>
      </rPr>
      <t>Zone herbeuse pour une parcelle à topographie complexe, en collaboration avec un planificateur d’entreprise ou un coordinateur d’érosion</t>
    </r>
  </si>
  <si>
    <r>
      <t>·</t>
    </r>
    <r>
      <rPr>
        <sz val="7"/>
        <rFont val="Times New Roman"/>
        <family val="1"/>
      </rPr>
      <t xml:space="preserve">           </t>
    </r>
    <r>
      <rPr>
        <i/>
        <sz val="10"/>
        <rFont val="Verdana"/>
        <family val="2"/>
      </rPr>
      <t>Couloir herbeux ayant une largeur minimale de 12 mètres pour une parcelle avec un vallon sec ou une vallée sèche</t>
    </r>
  </si>
  <si>
    <r>
      <t>·</t>
    </r>
    <r>
      <rPr>
        <sz val="7"/>
        <rFont val="Times New Roman"/>
        <family val="1"/>
      </rPr>
      <t xml:space="preserve">           </t>
    </r>
    <r>
      <rPr>
        <i/>
        <sz val="10"/>
        <rFont val="Verdana"/>
        <family val="2"/>
      </rPr>
      <t>Bande tampon herbeuse ayant une largeur minimale de 9 mètres pour une parcelle avec une pente uniforme</t>
    </r>
  </si>
  <si>
    <t>Paquet d’options bande tampon (*) : exécuter minimum 1 mesure parmi les mesures suivantes:</t>
  </si>
  <si>
    <t>PARCELLE ROUGE</t>
  </si>
  <si>
    <r>
      <t>·</t>
    </r>
    <r>
      <rPr>
        <sz val="7"/>
        <rFont val="Times New Roman"/>
        <family val="1"/>
      </rPr>
      <t xml:space="preserve">           </t>
    </r>
    <r>
      <rPr>
        <i/>
        <sz val="10"/>
        <rFont val="Verdana"/>
        <family val="2"/>
      </rPr>
      <t>Aménagement de seuils ou exécution d’un labour à dents profond pour des cultures sur billons autres que les pommes de terre</t>
    </r>
  </si>
  <si>
    <r>
      <t>·</t>
    </r>
    <r>
      <rPr>
        <sz val="7"/>
        <rFont val="Times New Roman"/>
        <family val="1"/>
      </rPr>
      <t xml:space="preserve">           </t>
    </r>
    <r>
      <rPr>
        <i/>
        <sz val="10"/>
        <rFont val="Verdana"/>
        <family val="2"/>
      </rPr>
      <t>Aménagement de seuils pour les pommes de terre non biologiques. En cas de culture biologique de pommes de terre, le binage et le sarclage sont autorisés comme alternative pour les seuils
     is schoffelen en wieden toegelaten als alternatief voor drempels</t>
    </r>
  </si>
  <si>
    <t>·    Strip-till lors du semis de la culture</t>
  </si>
  <si>
    <r>
      <t>·</t>
    </r>
    <r>
      <rPr>
        <sz val="7"/>
        <rFont val="Times New Roman"/>
        <family val="1"/>
      </rPr>
      <t xml:space="preserve">           </t>
    </r>
    <r>
      <rPr>
        <i/>
        <sz val="10"/>
        <rFont val="Verdana"/>
        <family val="2"/>
      </rPr>
      <t>Semis direct</t>
    </r>
  </si>
  <si>
    <r>
      <t>·</t>
    </r>
    <r>
      <rPr>
        <sz val="7"/>
        <rFont val="Times New Roman"/>
        <family val="1"/>
      </rPr>
      <t xml:space="preserve">           </t>
    </r>
    <r>
      <rPr>
        <i/>
        <sz val="10"/>
        <rFont val="Verdana"/>
        <family val="2"/>
      </rPr>
      <t>Préparation du sol sans le retourner avant le semis de la culture</t>
    </r>
  </si>
  <si>
    <r>
      <t>Paquet d’options mesures techniques culturales : exécuter minimum 1 mesure parmi les mesures suivantes</t>
    </r>
    <r>
      <rPr>
        <b/>
        <sz val="10"/>
        <rFont val="Verdana"/>
        <family val="2"/>
      </rPr>
      <t xml:space="preserve">
maatregelen uitvoeren</t>
    </r>
  </si>
  <si>
    <r>
      <t>·</t>
    </r>
    <r>
      <rPr>
        <sz val="7"/>
        <rFont val="Times New Roman"/>
        <family val="1"/>
      </rPr>
      <t xml:space="preserve">           </t>
    </r>
    <r>
      <rPr>
        <i/>
        <sz val="10"/>
        <rFont val="Verdana"/>
        <family val="2"/>
      </rPr>
      <t>Barrage consistant en des matériaux végétaux pour une parcelle à topographie complexe, éventuellement en combinaison avec une bande tampon herbeuse, en collaboration avec un planificateur d’entreprise ou un coordinateur d’érosion 
     grasbufferstrook bij een perceel met complexe topografie ism bedrijfsplanner of   erosiecoödinator</t>
    </r>
  </si>
  <si>
    <r>
      <t>·</t>
    </r>
    <r>
      <rPr>
        <sz val="7"/>
        <rFont val="Times New Roman"/>
        <family val="1"/>
      </rPr>
      <t xml:space="preserve">           </t>
    </r>
    <r>
      <rPr>
        <i/>
        <sz val="10"/>
        <rFont val="Verdana"/>
        <family val="2"/>
      </rPr>
      <t>Zone herbeuse pour une parcelle avec une topographie complexe, en collaboration avec un planificateur d’entreprise ou un coordinateur d’érosion</t>
    </r>
    <r>
      <rPr>
        <sz val="10"/>
        <rFont val="Verdana"/>
        <family val="2"/>
      </rPr>
      <t xml:space="preserve">
      bedrijfsplanner of erosiecoödinator</t>
    </r>
  </si>
  <si>
    <r>
      <t>·</t>
    </r>
    <r>
      <rPr>
        <sz val="7"/>
        <rFont val="Times New Roman"/>
        <family val="1"/>
      </rPr>
      <t xml:space="preserve">           </t>
    </r>
    <r>
      <rPr>
        <i/>
        <sz val="10"/>
        <rFont val="Verdana"/>
        <family val="2"/>
      </rPr>
      <t xml:space="preserve">Couloir herbeux ayant une largeur minimale de 12 mètres pour une parcelle avec un vallon sec ou une vallée sèche en collaboration avec un planificateur d’entreprise ou un coordonnateur d’érosion </t>
    </r>
    <r>
      <rPr>
        <sz val="10"/>
        <rFont val="Verdana"/>
        <family val="2"/>
      </rPr>
      <t xml:space="preserve"> 
      bedrijfsplanner of erosiecoödinator</t>
    </r>
  </si>
  <si>
    <r>
      <t>·</t>
    </r>
    <r>
      <rPr>
        <sz val="7"/>
        <rFont val="Times New Roman"/>
        <family val="1"/>
      </rPr>
      <t xml:space="preserve">           </t>
    </r>
    <r>
      <rPr>
        <i/>
        <sz val="10"/>
        <rFont val="Verdana"/>
        <family val="2"/>
      </rPr>
      <t>Bande tampon herbeuse  ayant une largeur minimale de 9 mètres pour une parcelle avec une pente uniforme, en collaboration avec un planificateur d’entreprise ou un coordinateur d’érosion</t>
    </r>
  </si>
  <si>
    <t xml:space="preserve">Paquet d’options bande tampon (*) : exécuter minimum 1 mesure parmi les mesures suivantes : </t>
  </si>
  <si>
    <t>PARCELLE VIOLETTE</t>
  </si>
  <si>
    <r>
      <t>·</t>
    </r>
    <r>
      <rPr>
        <sz val="7"/>
        <rFont val="Times New Roman"/>
        <family val="1"/>
      </rPr>
      <t xml:space="preserve">           </t>
    </r>
    <r>
      <rPr>
        <sz val="10"/>
        <rFont val="Verdana"/>
        <family val="2"/>
      </rPr>
      <t>la présence ou l’aménagement d’un bassin tampon, éventuellement avec une digue de terre conductrice
     aarden dam</t>
    </r>
  </si>
  <si>
    <r>
      <t>·</t>
    </r>
    <r>
      <rPr>
        <sz val="7"/>
        <rFont val="Times New Roman"/>
        <family val="1"/>
      </rPr>
      <t xml:space="preserve">           </t>
    </r>
    <r>
      <rPr>
        <sz val="10"/>
        <rFont val="Verdana"/>
        <family val="2"/>
      </rPr>
      <t>la présence ou l’aménagement d’une digue de terre tampon avec fondrière, éventuellement avec une digue de terre conductrice
     eventueel met een geleidende aarden dam</t>
    </r>
  </si>
  <si>
    <r>
      <t>Paquet d’options travaux structurels de lutte contre l’érosion : exécuter minimum 1 mesure parmi les mesures suivantes :</t>
    </r>
    <r>
      <rPr>
        <b/>
        <sz val="10"/>
        <rFont val="Verdana"/>
        <family val="2"/>
      </rPr>
      <t xml:space="preserve">
maatregelen uitvoeren :</t>
    </r>
  </si>
  <si>
    <r>
      <t xml:space="preserve">            o</t>
    </r>
    <r>
      <rPr>
        <sz val="7"/>
        <rFont val="Times New Roman"/>
        <family val="1"/>
      </rPr>
      <t xml:space="preserve">     </t>
    </r>
    <r>
      <rPr>
        <sz val="10"/>
        <rFont val="Verdana"/>
        <family val="2"/>
      </rPr>
      <t>Application du labour d’hiver en sillons (« labour d’hiver ») pour des parcelles ayant un sol argileux ou limoneux
                      met een klei- of leembodem</t>
    </r>
  </si>
  <si>
    <r>
      <t>o</t>
    </r>
    <r>
      <rPr>
        <sz val="7"/>
        <rFont val="Times New Roman"/>
        <family val="1"/>
      </rPr>
      <t xml:space="preserve">    </t>
    </r>
    <r>
      <rPr>
        <sz val="10"/>
        <rFont val="Verdana"/>
        <family val="2"/>
      </rPr>
      <t>Maintien de la culture ou des résidus de cultures OU</t>
    </r>
  </si>
  <si>
    <r>
      <t>·</t>
    </r>
    <r>
      <rPr>
        <sz val="7"/>
        <rFont val="Times New Roman"/>
        <family val="1"/>
      </rPr>
      <t xml:space="preserve">         </t>
    </r>
    <r>
      <rPr>
        <sz val="10"/>
        <rFont val="Verdana"/>
        <family val="2"/>
      </rPr>
      <t>Si la culture n’est pas récoltée le 1/12 :</t>
    </r>
  </si>
  <si>
    <r>
      <t xml:space="preserve">            o</t>
    </r>
    <r>
      <rPr>
        <sz val="7"/>
        <rFont val="Times New Roman"/>
        <family val="1"/>
      </rPr>
      <t xml:space="preserve">   </t>
    </r>
    <r>
      <rPr>
        <sz val="10"/>
        <rFont val="Verdana"/>
        <family val="2"/>
      </rPr>
      <t>Maintien d’une couverture du sol par des résidus de récolte en cas de maïs grain, choux de Bruxelles et autres choux jusqu’au semis de la culture suivante OU
                      en andere koolsoorten tot inzaai volgende teelt OF</t>
    </r>
  </si>
  <si>
    <r>
      <t>o</t>
    </r>
    <r>
      <rPr>
        <sz val="7"/>
        <rFont val="Times New Roman"/>
        <family val="1"/>
      </rPr>
      <t xml:space="preserve">    </t>
    </r>
    <r>
      <rPr>
        <i/>
        <sz val="10"/>
        <rFont val="Verdana"/>
        <family val="2"/>
      </rPr>
      <t>Semis d’une autre culture pour le 1/12, OU</t>
    </r>
  </si>
  <si>
    <r>
      <t>o</t>
    </r>
    <r>
      <rPr>
        <sz val="7"/>
        <rFont val="Times New Roman"/>
        <family val="1"/>
      </rPr>
      <t xml:space="preserve">    </t>
    </r>
    <r>
      <rPr>
        <i/>
        <sz val="10"/>
        <rFont val="Verdana"/>
        <family val="2"/>
      </rPr>
      <t>Traitement du sol n’impliquant pas de retournement avant le 1/12, OU</t>
    </r>
  </si>
  <si>
    <r>
      <t>o</t>
    </r>
    <r>
      <rPr>
        <sz val="7"/>
        <rFont val="Times New Roman"/>
        <family val="1"/>
      </rPr>
      <t xml:space="preserve">    </t>
    </r>
    <r>
      <rPr>
        <i/>
        <sz val="10"/>
        <rFont val="Verdana"/>
        <family val="2"/>
      </rPr>
      <t>Semis d’un couvert végétal avant le 1/12, OU</t>
    </r>
  </si>
  <si>
    <r>
      <t>·</t>
    </r>
    <r>
      <rPr>
        <sz val="7"/>
        <rFont val="Times New Roman"/>
        <family val="1"/>
      </rPr>
      <t xml:space="preserve">         </t>
    </r>
    <r>
      <rPr>
        <sz val="10"/>
        <rFont val="Verdana"/>
        <family val="2"/>
      </rPr>
      <t xml:space="preserve">Si la culture est récoltée après le 15/10  : </t>
    </r>
  </si>
  <si>
    <r>
      <t>o</t>
    </r>
    <r>
      <rPr>
        <sz val="7"/>
        <rFont val="Times New Roman"/>
        <family val="1"/>
      </rPr>
      <t xml:space="preserve">    </t>
    </r>
    <r>
      <rPr>
        <i/>
        <sz val="10"/>
        <rFont val="Verdana"/>
        <family val="2"/>
      </rPr>
      <t>Semis d’une autre culture avant le 1/12</t>
    </r>
  </si>
  <si>
    <r>
      <t>o</t>
    </r>
    <r>
      <rPr>
        <sz val="7"/>
        <rFont val="Times New Roman"/>
        <family val="1"/>
      </rPr>
      <t xml:space="preserve">    </t>
    </r>
    <r>
      <rPr>
        <i/>
        <sz val="10"/>
        <rFont val="Verdana"/>
        <family val="2"/>
      </rPr>
      <t xml:space="preserve">Semis d’un couvert végétal avant le 1/12, OU </t>
    </r>
  </si>
  <si>
    <r>
      <t>·</t>
    </r>
    <r>
      <rPr>
        <sz val="7"/>
        <rFont val="Times New Roman"/>
        <family val="1"/>
      </rPr>
      <t xml:space="preserve">         </t>
    </r>
    <r>
      <rPr>
        <sz val="10"/>
        <rFont val="Verdana"/>
        <family val="2"/>
      </rPr>
      <t xml:space="preserve">Si la culture est récoltée avant le 15/10 : </t>
    </r>
  </si>
  <si>
    <t>Paquet de base pour les parcelles violette et rouge</t>
  </si>
  <si>
    <t>Description des paquets de mesures</t>
  </si>
  <si>
    <t>----- Choix d'options</t>
  </si>
  <si>
    <t>Paquet d’options mesures techniques culturales</t>
  </si>
  <si>
    <t>Ou</t>
  </si>
  <si>
    <t>ET</t>
  </si>
  <si>
    <t>Paquet de base</t>
  </si>
  <si>
    <t xml:space="preserve">Paquet d’options 
travaux structurels de lutte contre l’érosion
</t>
  </si>
  <si>
    <t>Cultures semées après le 1er janvier, par exemple, la betterave sucrière, les céréales de printemps, le maïs, les légumes, cultures en billons</t>
  </si>
  <si>
    <t>Cultures semées avant le 1er janvier, par exemple, le blé d'hiver, orge d'hiver, colza,…</t>
  </si>
  <si>
    <t xml:space="preserve">Interdiction de convertir des prairies permanentes en terres arables à l’exception des prairies permanentes aménagées en exécution d’un contrat de gestion ou d’une convention conclue dans le cadre de l’arrêté du gouvernement flamand relatif à l’érosion. </t>
  </si>
  <si>
    <t>Cultures offrant une couverture entière du sol pendant toute l’année</t>
  </si>
  <si>
    <r>
      <t>·</t>
    </r>
    <r>
      <rPr>
        <sz val="7"/>
        <rFont val="Times New Roman"/>
        <family val="1"/>
      </rPr>
      <t xml:space="preserve">           </t>
    </r>
    <r>
      <rPr>
        <b/>
        <u/>
        <sz val="10"/>
        <rFont val="Verdana"/>
        <family val="2"/>
      </rPr>
      <t>CULTURES ANNUELLES</t>
    </r>
  </si>
  <si>
    <t>4.5 Mesures de prévention de l’érosion du sol région flamande</t>
  </si>
  <si>
    <t xml:space="preserve"> - Schildluizen, en particulier: Epidiaspis leperii, Pseudaulascaspis</t>
  </si>
  <si>
    <t xml:space="preserve">  - Tous</t>
  </si>
  <si>
    <t xml:space="preserve"> - Thysanoptera, en particulier: Frankliniella occidentalis</t>
  </si>
  <si>
    <t xml:space="preserve"> - Aleurodidae, en particulier Bemisia tabaci</t>
  </si>
  <si>
    <t xml:space="preserve"> - Schildluizen,en particulier: Epidiaspis leperii, Pseudaulacaspis</t>
  </si>
  <si>
    <t xml:space="preserve"> - Aleurodidae, en particulier: Bemisia tabaci</t>
  </si>
  <si>
    <t xml:space="preserve"> Aleurodidae, en particulier: Bemisia tabaci</t>
  </si>
  <si>
    <t xml:space="preserve"> - Lepidoptera, en particulier: Cacoecimorpha pronubana,</t>
  </si>
  <si>
    <t xml:space="preserve"> (Ramat) Kitam </t>
  </si>
  <si>
    <t>Dendranthema x Grandiflorum</t>
  </si>
  <si>
    <t>Autres organismes nuisibles :</t>
  </si>
  <si>
    <t>Virus et organismes semblables à des virus, en particulier :</t>
  </si>
  <si>
    <t>Champignons :</t>
  </si>
  <si>
    <t>Bactéries :</t>
  </si>
  <si>
    <t>Insectes, acariens et nématodes, à tous les stades de leur développement:</t>
  </si>
  <si>
    <t>Le fournisseur de matériel de multiplication de cultures ornementales controle régulièrement si le matériel est exempt des organismes de qualité suivants :</t>
  </si>
  <si>
    <t>superficie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</si>
</sst>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mm/yyyy;@"/>
  </numFmts>
  <fonts count="96">
    <font>
      <sz val="10"/>
      <color rgb="FF000000"/>
      <name val="Arial"/>
    </font>
    <font>
      <sz val="10"/>
      <name val="Arial"/>
      <family val="2"/>
    </font>
    <font>
      <sz val="9"/>
      <name val="Arial"/>
      <family val="2"/>
    </font>
    <font>
      <sz val="8"/>
      <name val="Verdana"/>
      <family val="2"/>
    </font>
    <font>
      <b/>
      <sz val="16"/>
      <name val="Verdana"/>
      <family val="2"/>
    </font>
    <font>
      <b/>
      <sz val="12"/>
      <name val="Verdana"/>
      <family val="2"/>
    </font>
    <font>
      <b/>
      <sz val="8"/>
      <name val="Verdana"/>
      <family val="2"/>
    </font>
    <font>
      <b/>
      <sz val="10"/>
      <name val="Verdana"/>
      <family val="2"/>
    </font>
    <font>
      <sz val="10"/>
      <name val="Verdana"/>
      <family val="2"/>
    </font>
    <font>
      <sz val="9"/>
      <name val="Verdana"/>
      <family val="2"/>
    </font>
    <font>
      <i/>
      <u/>
      <sz val="11"/>
      <name val="Verdana"/>
      <family val="2"/>
    </font>
    <font>
      <i/>
      <sz val="10"/>
      <name val="Arial"/>
      <family val="2"/>
    </font>
    <font>
      <b/>
      <i/>
      <sz val="10"/>
      <name val="Verdana"/>
      <family val="2"/>
    </font>
    <font>
      <sz val="10"/>
      <name val="Arial"/>
      <family val="2"/>
    </font>
    <font>
      <sz val="10"/>
      <name val="Times New Roman"/>
      <family val="1"/>
    </font>
    <font>
      <b/>
      <sz val="9"/>
      <name val="Verdana"/>
      <family val="2"/>
    </font>
    <font>
      <i/>
      <sz val="11"/>
      <name val="Verdana"/>
      <family val="2"/>
    </font>
    <font>
      <sz val="10"/>
      <color rgb="FF000000"/>
      <name val="Verdana"/>
      <family val="2"/>
    </font>
    <font>
      <sz val="11"/>
      <name val="Arial"/>
      <family val="2"/>
    </font>
    <font>
      <sz val="10"/>
      <name val="Noto Sans Symbols"/>
    </font>
    <font>
      <i/>
      <sz val="9"/>
      <name val="Verdana"/>
      <family val="2"/>
    </font>
    <font>
      <sz val="9"/>
      <color rgb="FF000000"/>
      <name val="Verdana"/>
      <family val="2"/>
    </font>
    <font>
      <sz val="9"/>
      <color rgb="FFFF0000"/>
      <name val="Verdana"/>
      <family val="2"/>
    </font>
    <font>
      <sz val="8"/>
      <color rgb="FF000000"/>
      <name val="Verdana"/>
      <family val="2"/>
    </font>
    <font>
      <strike/>
      <sz val="8"/>
      <name val="Verdana"/>
      <family val="2"/>
    </font>
    <font>
      <sz val="10"/>
      <color rgb="FF00B050"/>
      <name val="Arial"/>
      <family val="2"/>
    </font>
    <font>
      <sz val="7"/>
      <name val="Times New Roman"/>
      <family val="1"/>
    </font>
    <font>
      <u/>
      <sz val="10"/>
      <name val="Verdana"/>
      <family val="2"/>
    </font>
    <font>
      <i/>
      <sz val="10"/>
      <name val="Verdana"/>
      <family val="2"/>
    </font>
    <font>
      <i/>
      <sz val="8"/>
      <name val="Verdana"/>
      <family val="2"/>
    </font>
    <font>
      <sz val="10"/>
      <color rgb="FF000000"/>
      <name val="Arial"/>
      <family val="2"/>
    </font>
    <font>
      <sz val="10"/>
      <color rgb="FFFF0000"/>
      <name val="Arial"/>
      <family val="2"/>
    </font>
    <font>
      <b/>
      <sz val="10"/>
      <color rgb="FFFF0000"/>
      <name val="Arial"/>
      <family val="2"/>
    </font>
    <font>
      <u/>
      <sz val="10"/>
      <color indexed="12"/>
      <name val="Arial"/>
      <family val="2"/>
    </font>
    <font>
      <i/>
      <sz val="8"/>
      <name val="Arial"/>
      <family val="2"/>
    </font>
    <font>
      <sz val="10"/>
      <name val="Wingdings"/>
      <charset val="2"/>
    </font>
    <font>
      <sz val="12"/>
      <name val="Arial"/>
      <family val="2"/>
    </font>
    <font>
      <b/>
      <sz val="12"/>
      <name val="Arial"/>
      <family val="2"/>
    </font>
    <font>
      <i/>
      <sz val="9"/>
      <name val="Arial"/>
      <family val="2"/>
    </font>
    <font>
      <b/>
      <u/>
      <sz val="14"/>
      <color rgb="FF92D050"/>
      <name val="Arial"/>
      <family val="2"/>
    </font>
    <font>
      <sz val="14"/>
      <name val="Arial"/>
      <family val="2"/>
    </font>
    <font>
      <b/>
      <sz val="14"/>
      <name val="Arial"/>
      <family val="2"/>
    </font>
    <font>
      <b/>
      <sz val="18"/>
      <color rgb="FF92D050"/>
      <name val="Arial"/>
      <family val="2"/>
    </font>
    <font>
      <b/>
      <sz val="7"/>
      <name val="Verdana"/>
      <family val="2"/>
    </font>
    <font>
      <sz val="7"/>
      <name val="Verdana"/>
      <family val="2"/>
    </font>
    <font>
      <sz val="7"/>
      <name val="Arial"/>
      <family val="2"/>
    </font>
    <font>
      <sz val="7"/>
      <color rgb="FF000000"/>
      <name val="Arial"/>
      <family val="2"/>
    </font>
    <font>
      <b/>
      <sz val="14"/>
      <name val="Arial Narrow"/>
      <family val="2"/>
    </font>
    <font>
      <b/>
      <sz val="9.5"/>
      <name val="Arial"/>
      <family val="2"/>
    </font>
    <font>
      <b/>
      <sz val="12"/>
      <name val="Arial Narrow"/>
      <family val="2"/>
    </font>
    <font>
      <sz val="11"/>
      <name val="Arial Narrow"/>
      <family val="2"/>
    </font>
    <font>
      <b/>
      <sz val="11"/>
      <name val="Arial Narrow"/>
      <family val="2"/>
    </font>
    <font>
      <b/>
      <sz val="11"/>
      <name val="Arial"/>
      <family val="2"/>
    </font>
    <font>
      <sz val="12"/>
      <name val="Arial Narrow"/>
      <family val="2"/>
    </font>
    <font>
      <b/>
      <sz val="10"/>
      <name val="Arial Narrow"/>
      <family val="2"/>
    </font>
    <font>
      <b/>
      <sz val="10"/>
      <name val="Arial"/>
      <family val="2"/>
    </font>
    <font>
      <b/>
      <sz val="8"/>
      <name val="Arial"/>
      <family val="2"/>
    </font>
    <font>
      <sz val="8"/>
      <color rgb="FF000000"/>
      <name val="Arial"/>
      <family val="2"/>
    </font>
    <font>
      <sz val="8"/>
      <name val="Arial"/>
      <family val="2"/>
    </font>
    <font>
      <b/>
      <sz val="8"/>
      <color rgb="FFFF0000"/>
      <name val="Verdana"/>
      <family val="2"/>
    </font>
    <font>
      <b/>
      <i/>
      <sz val="11"/>
      <name val="Verdana"/>
      <family val="2"/>
    </font>
    <font>
      <sz val="8"/>
      <name val="Times New Roman"/>
      <family val="1"/>
    </font>
    <font>
      <b/>
      <sz val="9"/>
      <name val="Arial"/>
      <family val="2"/>
    </font>
    <font>
      <b/>
      <sz val="10"/>
      <color rgb="FF808080"/>
      <name val="Verdana"/>
      <family val="2"/>
    </font>
    <font>
      <b/>
      <i/>
      <sz val="10"/>
      <name val="Arial"/>
      <family val="2"/>
    </font>
    <font>
      <sz val="8"/>
      <color rgb="FFFF0000"/>
      <name val="Verdana"/>
      <family val="2"/>
    </font>
    <font>
      <sz val="9"/>
      <color rgb="FF002060"/>
      <name val="Verdana"/>
      <family val="2"/>
    </font>
    <font>
      <b/>
      <u/>
      <sz val="10"/>
      <name val="Verdana"/>
      <family val="2"/>
    </font>
    <font>
      <sz val="10"/>
      <name val="Courier New"/>
      <family val="3"/>
    </font>
    <font>
      <u/>
      <sz val="10"/>
      <color rgb="FF008080"/>
      <name val="Verdana"/>
      <family val="2"/>
    </font>
    <font>
      <sz val="8"/>
      <color rgb="FF00B0F0"/>
      <name val="Verdana"/>
      <family val="2"/>
    </font>
    <font>
      <strike/>
      <sz val="8"/>
      <color rgb="FFFF0000"/>
      <name val="Verdana"/>
      <family val="2"/>
    </font>
    <font>
      <u/>
      <sz val="10"/>
      <color theme="10"/>
      <name val="Arial"/>
      <family val="2"/>
    </font>
    <font>
      <b/>
      <u/>
      <sz val="14"/>
      <name val="Arial Narrow"/>
      <family val="2"/>
    </font>
    <font>
      <sz val="10"/>
      <name val="Arial Narrow"/>
      <family val="2"/>
    </font>
    <font>
      <u/>
      <sz val="12"/>
      <name val="Arial Narrow"/>
      <family val="2"/>
    </font>
    <font>
      <i/>
      <sz val="8"/>
      <name val="Arial Narrow"/>
      <family val="2"/>
    </font>
    <font>
      <u/>
      <sz val="10"/>
      <name val="Arial Narrow"/>
      <family val="2"/>
    </font>
    <font>
      <sz val="11"/>
      <color theme="1"/>
      <name val="Calibri"/>
      <family val="2"/>
      <scheme val="minor"/>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indexed="8"/>
      <name val="Calibri"/>
      <family val="2"/>
    </font>
    <font>
      <sz val="11"/>
      <color indexed="8"/>
      <name val="Calibri"/>
      <family val="2"/>
      <scheme val="minor"/>
    </font>
  </fonts>
  <fills count="25">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CCFFFF"/>
        <bgColor indexed="64"/>
      </patternFill>
    </fill>
    <fill>
      <patternFill patternType="solid">
        <fgColor indexed="2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18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style="medium">
        <color rgb="FF333333"/>
      </left>
      <right/>
      <top style="medium">
        <color rgb="FF333333"/>
      </top>
      <bottom style="medium">
        <color rgb="FF333333"/>
      </bottom>
      <diagonal/>
    </border>
    <border>
      <left/>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rgb="FF333333"/>
      </left>
      <right/>
      <top style="medium">
        <color rgb="FF333333"/>
      </top>
      <bottom style="thin">
        <color rgb="FF333333"/>
      </bottom>
      <diagonal/>
    </border>
    <border>
      <left/>
      <right/>
      <top style="medium">
        <color rgb="FF333333"/>
      </top>
      <bottom style="thin">
        <color rgb="FF333333"/>
      </bottom>
      <diagonal/>
    </border>
    <border>
      <left/>
      <right style="medium">
        <color rgb="FF333333"/>
      </right>
      <top style="medium">
        <color rgb="FF333333"/>
      </top>
      <bottom style="thin">
        <color rgb="FF333333"/>
      </bottom>
      <diagonal/>
    </border>
    <border>
      <left style="medium">
        <color rgb="FF333333"/>
      </left>
      <right/>
      <top style="thin">
        <color rgb="FF333333"/>
      </top>
      <bottom style="thin">
        <color rgb="FF333333"/>
      </bottom>
      <diagonal/>
    </border>
    <border>
      <left/>
      <right/>
      <top style="thin">
        <color rgb="FF333333"/>
      </top>
      <bottom style="thin">
        <color rgb="FF333333"/>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333333"/>
      </right>
      <top style="thin">
        <color rgb="FF333333"/>
      </top>
      <bottom style="thin">
        <color rgb="FF333333"/>
      </bottom>
      <diagonal/>
    </border>
    <border>
      <left style="medium">
        <color rgb="FF000000"/>
      </left>
      <right/>
      <top style="thin">
        <color rgb="FF333333"/>
      </top>
      <bottom style="medium">
        <color rgb="FF000000"/>
      </bottom>
      <diagonal/>
    </border>
    <border>
      <left/>
      <right/>
      <top style="thin">
        <color rgb="FF333333"/>
      </top>
      <bottom style="medium">
        <color rgb="FF333333"/>
      </bottom>
      <diagonal/>
    </border>
    <border>
      <left style="medium">
        <color rgb="FF333333"/>
      </left>
      <right/>
      <top style="thin">
        <color rgb="FF333333"/>
      </top>
      <bottom style="medium">
        <color rgb="FF000000"/>
      </bottom>
      <diagonal/>
    </border>
    <border>
      <left/>
      <right style="medium">
        <color rgb="FF333333"/>
      </right>
      <top style="thin">
        <color rgb="FF333333"/>
      </top>
      <bottom style="medium">
        <color rgb="FF000000"/>
      </bottom>
      <diagonal/>
    </border>
    <border>
      <left style="thin">
        <color rgb="FF333333"/>
      </left>
      <right style="thin">
        <color rgb="FF333333"/>
      </right>
      <top style="thin">
        <color rgb="FF333333"/>
      </top>
      <bottom style="thin">
        <color rgb="FF333333"/>
      </bottom>
      <diagonal/>
    </border>
    <border>
      <left/>
      <right/>
      <top style="thin">
        <color rgb="FF333333"/>
      </top>
      <bottom/>
      <diagonal/>
    </border>
    <border>
      <left/>
      <right style="thin">
        <color rgb="FF333333"/>
      </right>
      <top style="thin">
        <color rgb="FF333333"/>
      </top>
      <bottom/>
      <diagonal/>
    </border>
    <border>
      <left style="medium">
        <color rgb="FF808080"/>
      </left>
      <right style="medium">
        <color rgb="FF808080"/>
      </right>
      <top style="medium">
        <color rgb="FF808080"/>
      </top>
      <bottom style="medium">
        <color rgb="FF808080"/>
      </bottom>
      <diagonal/>
    </border>
    <border>
      <left/>
      <right style="thin">
        <color rgb="FF333333"/>
      </right>
      <top/>
      <bottom/>
      <diagonal/>
    </border>
    <border>
      <left/>
      <right/>
      <top/>
      <bottom style="thin">
        <color rgb="FF333333"/>
      </bottom>
      <diagonal/>
    </border>
    <border>
      <left/>
      <right/>
      <top/>
      <bottom style="medium">
        <color rgb="FF808080"/>
      </bottom>
      <diagonal/>
    </border>
    <border>
      <left/>
      <right style="thin">
        <color rgb="FF333333"/>
      </right>
      <top/>
      <bottom style="thin">
        <color rgb="FF333333"/>
      </bottom>
      <diagonal/>
    </border>
    <border>
      <left style="thin">
        <color rgb="FF333333"/>
      </left>
      <right style="thin">
        <color rgb="FF333333"/>
      </right>
      <top/>
      <bottom style="thin">
        <color rgb="FF333333"/>
      </bottom>
      <diagonal/>
    </border>
    <border>
      <left style="thin">
        <color rgb="FF333333"/>
      </left>
      <right style="thin">
        <color rgb="FF333333"/>
      </right>
      <top style="thin">
        <color rgb="FF333333"/>
      </top>
      <bottom/>
      <diagonal/>
    </border>
    <border>
      <left/>
      <right style="thin">
        <color rgb="FF333333"/>
      </right>
      <top style="thin">
        <color rgb="FF333333"/>
      </top>
      <bottom style="thin">
        <color rgb="FF333333"/>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808080"/>
      </right>
      <top/>
      <bottom/>
      <diagonal/>
    </border>
    <border>
      <left style="medium">
        <color rgb="FF808080"/>
      </left>
      <right style="medium">
        <color rgb="FF808080"/>
      </right>
      <top/>
      <bottom style="medium">
        <color rgb="FF808080"/>
      </bottom>
      <diagonal/>
    </border>
    <border>
      <left style="medium">
        <color rgb="FF808080"/>
      </left>
      <right/>
      <top/>
      <bottom/>
      <diagonal/>
    </border>
    <border>
      <left style="thin">
        <color rgb="FF333333"/>
      </left>
      <right style="thin">
        <color rgb="FF000000"/>
      </right>
      <top style="thin">
        <color rgb="FF333333"/>
      </top>
      <bottom style="thin">
        <color rgb="FF333333"/>
      </bottom>
      <diagonal/>
    </border>
    <border>
      <left style="thin">
        <color rgb="FF000000"/>
      </left>
      <right style="thin">
        <color rgb="FF000000"/>
      </right>
      <top style="thin">
        <color rgb="FF333333"/>
      </top>
      <bottom style="thin">
        <color rgb="FF000000"/>
      </bottom>
      <diagonal/>
    </border>
    <border>
      <left style="thin">
        <color rgb="FF333333"/>
      </left>
      <right style="thin">
        <color rgb="FF333333"/>
      </right>
      <top/>
      <bottom/>
      <diagonal/>
    </border>
    <border>
      <left style="thin">
        <color rgb="FF000000"/>
      </left>
      <right style="thin">
        <color rgb="FF000000"/>
      </right>
      <top/>
      <bottom style="thin">
        <color rgb="FF000000"/>
      </bottom>
      <diagonal/>
    </border>
    <border>
      <left/>
      <right/>
      <top style="medium">
        <color rgb="FF808080"/>
      </top>
      <bottom style="medium">
        <color rgb="FF808080"/>
      </bottom>
      <diagonal/>
    </border>
    <border>
      <left style="thin">
        <color rgb="FF000000"/>
      </left>
      <right style="thin">
        <color rgb="FF000000"/>
      </right>
      <top/>
      <bottom style="thin">
        <color rgb="FF333333"/>
      </bottom>
      <diagonal/>
    </border>
    <border>
      <left/>
      <right/>
      <top/>
      <bottom style="thick">
        <color rgb="FF808080"/>
      </bottom>
      <diagonal/>
    </border>
    <border>
      <left/>
      <right/>
      <top/>
      <bottom/>
      <diagonal/>
    </border>
    <border>
      <left style="thin">
        <color rgb="FF333333"/>
      </left>
      <right/>
      <top style="thin">
        <color rgb="FF333333"/>
      </top>
      <bottom style="thin">
        <color rgb="FF333333"/>
      </bottom>
      <diagonal/>
    </border>
    <border>
      <left style="thin">
        <color rgb="FF333333"/>
      </left>
      <right style="thin">
        <color rgb="FF333333"/>
      </right>
      <top style="thin">
        <color rgb="FF333333"/>
      </top>
      <bottom style="thin">
        <color rgb="FF000000"/>
      </bottom>
      <diagonal/>
    </border>
    <border>
      <left style="thin">
        <color rgb="FF333333"/>
      </left>
      <right style="thin">
        <color rgb="FF333333"/>
      </right>
      <top/>
      <bottom style="thin">
        <color rgb="FF000000"/>
      </bottom>
      <diagonal/>
    </border>
    <border>
      <left style="thin">
        <color rgb="FF333333"/>
      </left>
      <right style="thin">
        <color rgb="FF333333"/>
      </right>
      <top style="thin">
        <color rgb="FF000000"/>
      </top>
      <bottom style="thin">
        <color rgb="FF333333"/>
      </bottom>
      <diagonal/>
    </border>
    <border>
      <left/>
      <right/>
      <top style="thin">
        <color rgb="FF333333"/>
      </top>
      <bottom style="medium">
        <color rgb="FF80808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333333"/>
      </left>
      <right style="thin">
        <color rgb="FF000000"/>
      </right>
      <top style="thin">
        <color rgb="FF000000"/>
      </top>
      <bottom style="thin">
        <color rgb="FF333333"/>
      </bottom>
      <diagonal/>
    </border>
    <border>
      <left/>
      <right/>
      <top style="thin">
        <color rgb="FF333333"/>
      </top>
      <bottom style="medium">
        <color rgb="FF969696"/>
      </bottom>
      <diagonal/>
    </border>
    <border>
      <left/>
      <right style="medium">
        <color rgb="FF969696"/>
      </right>
      <top/>
      <bottom/>
      <diagonal/>
    </border>
    <border>
      <left style="thin">
        <color rgb="FF000000"/>
      </left>
      <right style="thin">
        <color rgb="FF000000"/>
      </right>
      <top style="medium">
        <color rgb="FF80808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rgb="FF333333"/>
      </left>
      <right/>
      <top style="medium">
        <color rgb="FF333333"/>
      </top>
      <bottom style="medium">
        <color rgb="FF000000"/>
      </bottom>
      <diagonal/>
    </border>
    <border>
      <left/>
      <right/>
      <top style="thin">
        <color rgb="FF333333"/>
      </top>
      <bottom style="medium">
        <color rgb="FF000000"/>
      </bottom>
      <diagonal/>
    </border>
    <border>
      <left style="medium">
        <color rgb="FF333333"/>
      </left>
      <right style="medium">
        <color rgb="FF333333"/>
      </right>
      <top style="medium">
        <color rgb="FF333333"/>
      </top>
      <bottom style="medium">
        <color rgb="FF333333"/>
      </bottom>
      <diagonal/>
    </border>
    <border>
      <left style="medium">
        <color rgb="FF333333"/>
      </left>
      <right style="medium">
        <color rgb="FF333333"/>
      </right>
      <top style="medium">
        <color rgb="FF333333"/>
      </top>
      <bottom style="thin">
        <color rgb="FF333333"/>
      </bottom>
      <diagonal/>
    </border>
    <border>
      <left style="medium">
        <color rgb="FF333333"/>
      </left>
      <right style="medium">
        <color rgb="FF333333"/>
      </right>
      <top style="thin">
        <color rgb="FF333333"/>
      </top>
      <bottom style="thin">
        <color rgb="FF333333"/>
      </bottom>
      <diagonal/>
    </border>
    <border>
      <left style="medium">
        <color rgb="FF333333"/>
      </left>
      <right style="medium">
        <color rgb="FF333333"/>
      </right>
      <top style="thin">
        <color rgb="FF333333"/>
      </top>
      <bottom style="medium">
        <color rgb="FF333333"/>
      </bottom>
      <diagonal/>
    </border>
    <border>
      <left style="medium">
        <color rgb="FF333333"/>
      </left>
      <right style="medium">
        <color rgb="FF333333"/>
      </right>
      <top/>
      <bottom/>
      <diagonal/>
    </border>
    <border>
      <left style="medium">
        <color rgb="FF333333"/>
      </left>
      <right style="medium">
        <color rgb="FF333333"/>
      </right>
      <top style="medium">
        <color rgb="FF333333"/>
      </top>
      <bottom style="medium">
        <color rgb="FF000000"/>
      </bottom>
      <diagonal/>
    </border>
    <border>
      <left style="medium">
        <color rgb="FF333333"/>
      </left>
      <right style="medium">
        <color rgb="FF333333"/>
      </right>
      <top style="thin">
        <color rgb="FF333333"/>
      </top>
      <bottom style="medium">
        <color rgb="FF00000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style="thin">
        <color indexed="64"/>
      </bottom>
      <diagonal/>
    </border>
    <border>
      <left style="medium">
        <color rgb="FF333333"/>
      </left>
      <right style="medium">
        <color rgb="FF333333"/>
      </right>
      <top style="medium">
        <color rgb="FF000000"/>
      </top>
      <bottom style="medium">
        <color rgb="FF333333"/>
      </bottom>
      <diagonal/>
    </border>
    <border>
      <left style="medium">
        <color rgb="FF333333"/>
      </left>
      <right/>
      <top style="medium">
        <color rgb="FF000000"/>
      </top>
      <bottom/>
      <diagonal/>
    </border>
    <border>
      <left style="medium">
        <color rgb="FF333333"/>
      </left>
      <right/>
      <top style="medium">
        <color rgb="FF333333"/>
      </top>
      <bottom/>
      <diagonal/>
    </border>
    <border>
      <left/>
      <right/>
      <top style="medium">
        <color rgb="FF333333"/>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333333"/>
      </bottom>
      <diagonal/>
    </border>
    <border>
      <left/>
      <right style="medium">
        <color rgb="FF000000"/>
      </right>
      <top/>
      <bottom style="medium">
        <color rgb="FF333333"/>
      </bottom>
      <diagonal/>
    </border>
    <border>
      <left style="medium">
        <color rgb="FF000000"/>
      </left>
      <right style="medium">
        <color rgb="FF000000"/>
      </right>
      <top style="medium">
        <color rgb="FF000000"/>
      </top>
      <bottom style="medium">
        <color rgb="FF000000"/>
      </bottom>
      <diagonal/>
    </border>
    <border>
      <left/>
      <right style="dotted">
        <color rgb="FF000000"/>
      </right>
      <top/>
      <bottom/>
      <diagonal/>
    </border>
    <border>
      <left/>
      <right style="dotted">
        <color rgb="FF000000"/>
      </right>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diagonal/>
    </border>
    <border>
      <left style="medium">
        <color rgb="FF000000"/>
      </left>
      <right style="dotted">
        <color rgb="FF000000"/>
      </right>
      <top/>
      <bottom style="medium">
        <color rgb="FF000000"/>
      </bottom>
      <diagonal/>
    </border>
    <border>
      <left/>
      <right style="dotted">
        <color rgb="FF000000"/>
      </right>
      <top style="medium">
        <color rgb="FF000000"/>
      </top>
      <bottom/>
      <diagonal/>
    </border>
    <border>
      <left/>
      <right style="medium">
        <color rgb="FF000000"/>
      </right>
      <top style="medium">
        <color rgb="FF000000"/>
      </top>
      <bottom/>
      <diagonal/>
    </border>
    <border>
      <left style="thin">
        <color rgb="FF333333"/>
      </left>
      <right style="thin">
        <color rgb="FF333333"/>
      </right>
      <top/>
      <bottom style="thin">
        <color indexed="64"/>
      </bottom>
      <diagonal/>
    </border>
    <border>
      <left style="thin">
        <color indexed="64"/>
      </left>
      <right style="thin">
        <color indexed="64"/>
      </right>
      <top/>
      <bottom style="medium">
        <color indexed="64"/>
      </bottom>
      <diagonal/>
    </border>
    <border>
      <left style="medium">
        <color rgb="FF000000"/>
      </left>
      <right/>
      <top style="medium">
        <color rgb="FF333333"/>
      </top>
      <bottom style="medium">
        <color rgb="FF000000"/>
      </bottom>
      <diagonal/>
    </border>
    <border>
      <left/>
      <right/>
      <top style="medium">
        <color rgb="FF333333"/>
      </top>
      <bottom style="medium">
        <color rgb="FF000000"/>
      </bottom>
      <diagonal/>
    </border>
    <border>
      <left/>
      <right style="medium">
        <color rgb="FF333333"/>
      </right>
      <top style="medium">
        <color rgb="FF333333"/>
      </top>
      <bottom style="medium">
        <color rgb="FF000000"/>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4564">
    <xf numFmtId="0" fontId="0" fillId="0" borderId="0"/>
    <xf numFmtId="0" fontId="1" fillId="0" borderId="55"/>
    <xf numFmtId="0" fontId="33" fillId="0" borderId="55" applyNumberFormat="0" applyFill="0" applyBorder="0" applyAlignment="0" applyProtection="0">
      <alignment vertical="top"/>
      <protection locked="0"/>
    </xf>
    <xf numFmtId="0" fontId="30" fillId="0" borderId="55"/>
    <xf numFmtId="0" fontId="80" fillId="14" borderId="172" applyNumberFormat="0" applyAlignment="0" applyProtection="0"/>
    <xf numFmtId="0" fontId="93" fillId="15" borderId="173" applyNumberFormat="0" applyAlignment="0" applyProtection="0"/>
    <xf numFmtId="0" fontId="81" fillId="0" borderId="174" applyNumberFormat="0" applyFill="0" applyAlignment="0" applyProtection="0"/>
    <xf numFmtId="0" fontId="85" fillId="12" borderId="55" applyNumberFormat="0" applyBorder="0" applyAlignment="0" applyProtection="0"/>
    <xf numFmtId="0" fontId="82" fillId="13" borderId="172" applyNumberFormat="0" applyAlignment="0" applyProtection="0"/>
    <xf numFmtId="0" fontId="89" fillId="0" borderId="175" applyNumberFormat="0" applyFill="0" applyAlignment="0" applyProtection="0"/>
    <xf numFmtId="0" fontId="90" fillId="0" borderId="176" applyNumberFormat="0" applyFill="0" applyAlignment="0" applyProtection="0"/>
    <xf numFmtId="0" fontId="91" fillId="0" borderId="177" applyNumberFormat="0" applyFill="0" applyAlignment="0" applyProtection="0"/>
    <xf numFmtId="0" fontId="91" fillId="0" borderId="55" applyNumberFormat="0" applyFill="0" applyBorder="0" applyAlignment="0" applyProtection="0"/>
    <xf numFmtId="0" fontId="72" fillId="0" borderId="55" applyNumberFormat="0" applyFill="0" applyBorder="0" applyAlignment="0" applyProtection="0">
      <alignment vertical="top"/>
      <protection locked="0"/>
    </xf>
    <xf numFmtId="0" fontId="84" fillId="16" borderId="55" applyNumberFormat="0" applyBorder="0" applyAlignment="0" applyProtection="0"/>
    <xf numFmtId="0" fontId="1" fillId="17" borderId="178" applyNumberFormat="0" applyFont="0" applyAlignment="0" applyProtection="0"/>
    <xf numFmtId="0" fontId="83" fillId="11" borderId="55" applyNumberFormat="0" applyBorder="0" applyAlignment="0" applyProtection="0"/>
    <xf numFmtId="0" fontId="88" fillId="0" borderId="55" applyNumberFormat="0" applyFill="0" applyBorder="0" applyAlignment="0" applyProtection="0"/>
    <xf numFmtId="0" fontId="92" fillId="0" borderId="180" applyNumberFormat="0" applyFill="0" applyAlignment="0" applyProtection="0"/>
    <xf numFmtId="0" fontId="86" fillId="14" borderId="179" applyNumberFormat="0" applyAlignment="0" applyProtection="0"/>
    <xf numFmtId="0" fontId="87" fillId="0" borderId="55" applyNumberFormat="0" applyFill="0" applyBorder="0" applyAlignment="0" applyProtection="0"/>
    <xf numFmtId="0" fontId="79" fillId="0" borderId="55" applyNumberFormat="0" applyFill="0" applyBorder="0" applyAlignment="0" applyProtection="0"/>
    <xf numFmtId="43" fontId="1" fillId="0" borderId="55" applyFont="0" applyFill="0" applyBorder="0" applyAlignment="0" applyProtection="0"/>
    <xf numFmtId="0" fontId="94" fillId="18" borderId="55" applyNumberFormat="0" applyBorder="0" applyAlignment="0" applyProtection="0"/>
    <xf numFmtId="0" fontId="94" fillId="18" borderId="55" applyNumberFormat="0" applyBorder="0" applyAlignment="0" applyProtection="0"/>
    <xf numFmtId="0" fontId="94" fillId="11" borderId="55" applyNumberFormat="0" applyBorder="0" applyAlignment="0" applyProtection="0"/>
    <xf numFmtId="0" fontId="94" fillId="11" borderId="55" applyNumberFormat="0" applyBorder="0" applyAlignment="0" applyProtection="0"/>
    <xf numFmtId="0" fontId="94" fillId="12" borderId="55" applyNumberFormat="0" applyBorder="0" applyAlignment="0" applyProtection="0"/>
    <xf numFmtId="0" fontId="94" fillId="12" borderId="55" applyNumberFormat="0" applyBorder="0" applyAlignment="0" applyProtection="0"/>
    <xf numFmtId="0" fontId="94" fillId="19" borderId="55" applyNumberFormat="0" applyBorder="0" applyAlignment="0" applyProtection="0"/>
    <xf numFmtId="0" fontId="94" fillId="19" borderId="55" applyNumberFormat="0" applyBorder="0" applyAlignment="0" applyProtection="0"/>
    <xf numFmtId="0" fontId="94" fillId="20" borderId="55" applyNumberFormat="0" applyBorder="0" applyAlignment="0" applyProtection="0"/>
    <xf numFmtId="0" fontId="94" fillId="20" borderId="55" applyNumberFormat="0" applyBorder="0" applyAlignment="0" applyProtection="0"/>
    <xf numFmtId="0" fontId="94" fillId="13" borderId="55" applyNumberFormat="0" applyBorder="0" applyAlignment="0" applyProtection="0"/>
    <xf numFmtId="0" fontId="94" fillId="13" borderId="55" applyNumberFormat="0" applyBorder="0" applyAlignment="0" applyProtection="0"/>
    <xf numFmtId="0" fontId="94" fillId="21" borderId="55" applyNumberFormat="0" applyBorder="0" applyAlignment="0" applyProtection="0"/>
    <xf numFmtId="0" fontId="94" fillId="21" borderId="55" applyNumberFormat="0" applyBorder="0" applyAlignment="0" applyProtection="0"/>
    <xf numFmtId="0" fontId="94" fillId="22" borderId="55" applyNumberFormat="0" applyBorder="0" applyAlignment="0" applyProtection="0"/>
    <xf numFmtId="0" fontId="94" fillId="22" borderId="55" applyNumberFormat="0" applyBorder="0" applyAlignment="0" applyProtection="0"/>
    <xf numFmtId="0" fontId="94" fillId="23" borderId="55" applyNumberFormat="0" applyBorder="0" applyAlignment="0" applyProtection="0"/>
    <xf numFmtId="0" fontId="94" fillId="23" borderId="55" applyNumberFormat="0" applyBorder="0" applyAlignment="0" applyProtection="0"/>
    <xf numFmtId="0" fontId="94" fillId="19" borderId="55" applyNumberFormat="0" applyBorder="0" applyAlignment="0" applyProtection="0"/>
    <xf numFmtId="0" fontId="94" fillId="19" borderId="55" applyNumberFormat="0" applyBorder="0" applyAlignment="0" applyProtection="0"/>
    <xf numFmtId="0" fontId="94" fillId="21" borderId="55" applyNumberFormat="0" applyBorder="0" applyAlignment="0" applyProtection="0"/>
    <xf numFmtId="0" fontId="94" fillId="21" borderId="55" applyNumberFormat="0" applyBorder="0" applyAlignment="0" applyProtection="0"/>
    <xf numFmtId="0" fontId="94" fillId="24" borderId="55" applyNumberFormat="0" applyBorder="0" applyAlignment="0" applyProtection="0"/>
    <xf numFmtId="0" fontId="94" fillId="24" borderId="55" applyNumberFormat="0" applyBorder="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0" fillId="14"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82" fillId="13" borderId="182" applyNumberFormat="0" applyAlignment="0" applyProtection="0"/>
    <xf numFmtId="0" fontId="78" fillId="0" borderId="55"/>
    <xf numFmtId="0" fontId="78" fillId="0" borderId="55"/>
    <xf numFmtId="0" fontId="78" fillId="0" borderId="55"/>
    <xf numFmtId="0" fontId="78" fillId="0" borderId="55"/>
    <xf numFmtId="0" fontId="78" fillId="0" borderId="55"/>
    <xf numFmtId="0" fontId="78" fillId="0" borderId="55"/>
    <xf numFmtId="0" fontId="78" fillId="0" borderId="55"/>
    <xf numFmtId="0" fontId="78" fillId="0" borderId="55"/>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1" fillId="17" borderId="183" applyNumberFormat="0" applyFont="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92" fillId="0" borderId="184" applyNumberFormat="0" applyFill="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86" fillId="14" borderId="181" applyNumberFormat="0" applyAlignment="0" applyProtection="0"/>
    <xf numFmtId="0" fontId="95" fillId="0" borderId="55"/>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0" fillId="14"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82" fillId="13" borderId="186" applyNumberForma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1" fillId="17" borderId="187" applyNumberFormat="0" applyFont="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92" fillId="0" borderId="188" applyNumberFormat="0" applyFill="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xf numFmtId="0" fontId="86" fillId="14" borderId="185" applyNumberFormat="0" applyAlignment="0" applyProtection="0"/>
  </cellStyleXfs>
  <cellXfs count="824">
    <xf numFmtId="0" fontId="0" fillId="0" borderId="0" xfId="0" applyFont="1" applyAlignment="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xf numFmtId="0" fontId="4" fillId="0" borderId="0" xfId="0" applyFont="1" applyAlignment="1">
      <alignment horizontal="center"/>
    </xf>
    <xf numFmtId="0" fontId="5" fillId="0" borderId="0" xfId="0" applyFont="1" applyAlignment="1">
      <alignment horizontal="center" vertical="center"/>
    </xf>
    <xf numFmtId="0" fontId="3" fillId="0" borderId="1" xfId="0" applyFont="1" applyBorder="1"/>
    <xf numFmtId="0" fontId="5" fillId="0" borderId="0" xfId="0" applyFont="1" applyAlignment="1">
      <alignment horizontal="left"/>
    </xf>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vertical="center"/>
    </xf>
    <xf numFmtId="0" fontId="8" fillId="0" borderId="0" xfId="0" applyFont="1"/>
    <xf numFmtId="0" fontId="8" fillId="0" borderId="0" xfId="0" applyFont="1" applyAlignment="1">
      <alignment horizontal="center"/>
    </xf>
    <xf numFmtId="0" fontId="15" fillId="0" borderId="17" xfId="0" applyFont="1" applyBorder="1" applyAlignment="1">
      <alignment horizontal="center" vertical="center" wrapText="1"/>
    </xf>
    <xf numFmtId="0" fontId="9" fillId="0" borderId="19" xfId="0" applyFont="1" applyBorder="1" applyAlignment="1">
      <alignment vertical="center"/>
    </xf>
    <xf numFmtId="0" fontId="9" fillId="0" borderId="20" xfId="0" applyFont="1" applyBorder="1"/>
    <xf numFmtId="0" fontId="9" fillId="0" borderId="22" xfId="0" applyFont="1" applyBorder="1" applyAlignment="1">
      <alignment vertical="center"/>
    </xf>
    <xf numFmtId="0" fontId="9" fillId="0" borderId="23" xfId="0" applyFont="1" applyBorder="1"/>
    <xf numFmtId="0" fontId="9" fillId="0" borderId="27" xfId="0" applyFont="1" applyBorder="1" applyAlignment="1">
      <alignment vertical="center"/>
    </xf>
    <xf numFmtId="0" fontId="9" fillId="0" borderId="28" xfId="0" applyFont="1" applyBorder="1"/>
    <xf numFmtId="0" fontId="9" fillId="0" borderId="0" xfId="0" applyFont="1" applyAlignment="1">
      <alignment horizontal="center"/>
    </xf>
    <xf numFmtId="0" fontId="15" fillId="0" borderId="31" xfId="0" applyFont="1" applyBorder="1" applyAlignment="1">
      <alignment vertical="center"/>
    </xf>
    <xf numFmtId="0" fontId="1" fillId="0" borderId="0" xfId="0" applyFont="1"/>
    <xf numFmtId="0" fontId="9" fillId="0" borderId="31" xfId="0" applyFont="1" applyBorder="1" applyAlignment="1">
      <alignment horizontal="left" vertical="center"/>
    </xf>
    <xf numFmtId="0" fontId="25" fillId="0" borderId="0" xfId="0" applyFont="1" applyAlignment="1">
      <alignment wrapText="1"/>
    </xf>
    <xf numFmtId="0" fontId="0" fillId="0" borderId="0" xfId="0" applyFont="1" applyAlignment="1"/>
    <xf numFmtId="0" fontId="30" fillId="0" borderId="0" xfId="0" applyFont="1" applyAlignment="1">
      <alignment wrapText="1"/>
    </xf>
    <xf numFmtId="0" fontId="1" fillId="0" borderId="55" xfId="0" applyFont="1" applyBorder="1"/>
    <xf numFmtId="0" fontId="1" fillId="0" borderId="55" xfId="0" applyFont="1" applyBorder="1" applyAlignment="1">
      <alignment horizontal="center"/>
    </xf>
    <xf numFmtId="0" fontId="1" fillId="0" borderId="62" xfId="0" applyFont="1" applyBorder="1" applyAlignment="1">
      <alignment horizontal="center"/>
    </xf>
    <xf numFmtId="0" fontId="0" fillId="0" borderId="0" xfId="0" applyFont="1" applyAlignment="1"/>
    <xf numFmtId="0" fontId="0" fillId="0" borderId="0" xfId="0" applyFont="1" applyAlignment="1"/>
    <xf numFmtId="0" fontId="0" fillId="0" borderId="0" xfId="0" applyFont="1" applyAlignment="1"/>
    <xf numFmtId="0" fontId="15" fillId="5" borderId="79" xfId="1" applyFont="1" applyFill="1" applyBorder="1"/>
    <xf numFmtId="0" fontId="9" fillId="5" borderId="80" xfId="1" applyFont="1" applyFill="1" applyBorder="1"/>
    <xf numFmtId="0" fontId="9" fillId="5" borderId="81" xfId="1" applyFont="1" applyFill="1" applyBorder="1"/>
    <xf numFmtId="0" fontId="9" fillId="6" borderId="82" xfId="1" applyFont="1" applyFill="1" applyBorder="1" applyAlignment="1" applyProtection="1">
      <protection locked="0"/>
    </xf>
    <xf numFmtId="0" fontId="9" fillId="0" borderId="85" xfId="1" applyFont="1" applyBorder="1"/>
    <xf numFmtId="0" fontId="9" fillId="6" borderId="68" xfId="1" applyFont="1" applyFill="1" applyBorder="1" applyAlignment="1" applyProtection="1">
      <protection locked="0"/>
    </xf>
    <xf numFmtId="0" fontId="9" fillId="0" borderId="68" xfId="1" applyFont="1" applyBorder="1" applyAlignment="1" applyProtection="1">
      <protection locked="0"/>
    </xf>
    <xf numFmtId="0" fontId="9" fillId="6" borderId="87" xfId="1" applyFont="1" applyFill="1" applyBorder="1" applyAlignment="1">
      <alignment horizontal="center"/>
    </xf>
    <xf numFmtId="0" fontId="9" fillId="6" borderId="71" xfId="1" applyFont="1" applyFill="1" applyBorder="1" applyAlignment="1" applyProtection="1">
      <alignment horizontal="center"/>
      <protection locked="0"/>
    </xf>
    <xf numFmtId="0" fontId="9" fillId="0" borderId="68" xfId="1" applyFont="1" applyBorder="1" applyAlignment="1" applyProtection="1">
      <alignment horizontal="center"/>
    </xf>
    <xf numFmtId="0" fontId="9" fillId="0" borderId="68" xfId="1" applyFont="1" applyBorder="1" applyProtection="1">
      <protection locked="0"/>
    </xf>
    <xf numFmtId="49" fontId="9" fillId="6" borderId="71" xfId="1" applyNumberFormat="1" applyFont="1" applyFill="1" applyBorder="1" applyAlignment="1" applyProtection="1">
      <alignment horizontal="center"/>
      <protection locked="0"/>
    </xf>
    <xf numFmtId="0" fontId="31" fillId="0" borderId="68" xfId="1" applyFont="1" applyBorder="1" applyAlignment="1"/>
    <xf numFmtId="49" fontId="9" fillId="0" borderId="86" xfId="1" applyNumberFormat="1" applyFont="1" applyBorder="1" applyAlignment="1" applyProtection="1">
      <alignment horizontal="center"/>
      <protection locked="0"/>
    </xf>
    <xf numFmtId="0" fontId="22" fillId="0" borderId="68" xfId="1" applyFont="1" applyBorder="1" applyAlignment="1"/>
    <xf numFmtId="49" fontId="33" fillId="6" borderId="86" xfId="2" applyNumberFormat="1" applyFill="1" applyBorder="1" applyAlignment="1" applyProtection="1">
      <alignment horizontal="center"/>
      <protection locked="0"/>
    </xf>
    <xf numFmtId="0" fontId="9" fillId="0" borderId="85" xfId="1" applyFont="1" applyFill="1" applyBorder="1"/>
    <xf numFmtId="0" fontId="9" fillId="0" borderId="68" xfId="1" applyFont="1" applyBorder="1"/>
    <xf numFmtId="0" fontId="9" fillId="6" borderId="86" xfId="1" applyFont="1" applyFill="1" applyBorder="1"/>
    <xf numFmtId="0" fontId="9" fillId="0" borderId="68" xfId="1" applyFont="1" applyBorder="1" applyAlignment="1"/>
    <xf numFmtId="0" fontId="9" fillId="6" borderId="86" xfId="1" applyFont="1" applyFill="1" applyBorder="1" applyAlignment="1"/>
    <xf numFmtId="49" fontId="9" fillId="0" borderId="71" xfId="1" applyNumberFormat="1" applyFont="1" applyBorder="1" applyAlignment="1" applyProtection="1">
      <alignment horizontal="center"/>
      <protection locked="0"/>
    </xf>
    <xf numFmtId="0" fontId="9" fillId="0" borderId="89" xfId="1" applyFont="1" applyBorder="1"/>
    <xf numFmtId="49" fontId="9" fillId="0" borderId="55" xfId="1" applyNumberFormat="1" applyFont="1" applyBorder="1" applyAlignment="1" applyProtection="1">
      <alignment horizontal="center"/>
      <protection locked="0"/>
    </xf>
    <xf numFmtId="0" fontId="9" fillId="6" borderId="90" xfId="1" applyFont="1" applyFill="1" applyBorder="1" applyAlignment="1"/>
    <xf numFmtId="0" fontId="9" fillId="0" borderId="91" xfId="1" applyFont="1" applyBorder="1"/>
    <xf numFmtId="49" fontId="9" fillId="0" borderId="92" xfId="1" applyNumberFormat="1" applyFont="1" applyBorder="1" applyProtection="1">
      <protection locked="0"/>
    </xf>
    <xf numFmtId="0" fontId="9" fillId="6" borderId="93" xfId="1" applyFont="1" applyFill="1" applyBorder="1" applyAlignment="1"/>
    <xf numFmtId="0" fontId="9" fillId="0" borderId="95" xfId="1" applyFont="1" applyBorder="1"/>
    <xf numFmtId="0" fontId="9" fillId="0" borderId="83" xfId="1" applyFont="1" applyBorder="1"/>
    <xf numFmtId="0" fontId="9" fillId="0" borderId="96" xfId="1" applyFont="1" applyBorder="1"/>
    <xf numFmtId="0" fontId="9" fillId="0" borderId="97" xfId="1" applyFont="1" applyBorder="1"/>
    <xf numFmtId="0" fontId="9" fillId="0" borderId="71" xfId="1" applyFont="1" applyBorder="1"/>
    <xf numFmtId="0" fontId="9" fillId="0" borderId="86" xfId="1" applyFont="1" applyBorder="1"/>
    <xf numFmtId="0" fontId="9" fillId="0" borderId="99" xfId="1" applyFont="1" applyBorder="1"/>
    <xf numFmtId="0" fontId="9" fillId="0" borderId="100" xfId="1" applyFont="1" applyBorder="1"/>
    <xf numFmtId="0" fontId="9" fillId="0" borderId="93" xfId="1" applyFont="1" applyBorder="1"/>
    <xf numFmtId="0" fontId="9" fillId="0" borderId="55" xfId="1" applyFont="1"/>
    <xf numFmtId="0" fontId="9" fillId="0" borderId="102" xfId="1" applyFont="1" applyBorder="1"/>
    <xf numFmtId="14" fontId="9" fillId="6" borderId="68" xfId="1" applyNumberFormat="1" applyFont="1" applyFill="1" applyBorder="1" applyAlignment="1" applyProtection="1"/>
    <xf numFmtId="0" fontId="9" fillId="0" borderId="86" xfId="1" applyFont="1" applyBorder="1" applyAlignment="1" applyProtection="1">
      <protection locked="0"/>
    </xf>
    <xf numFmtId="0" fontId="9" fillId="0" borderId="86" xfId="1" applyFont="1" applyBorder="1" applyAlignment="1"/>
    <xf numFmtId="0" fontId="9" fillId="0" borderId="86" xfId="1" applyFont="1" applyBorder="1" applyAlignment="1">
      <alignment wrapText="1"/>
    </xf>
    <xf numFmtId="0" fontId="9" fillId="0" borderId="98" xfId="1" applyFont="1" applyBorder="1" applyAlignment="1" applyProtection="1">
      <protection locked="0"/>
    </xf>
    <xf numFmtId="0" fontId="9" fillId="6" borderId="82" xfId="1" applyFont="1" applyFill="1" applyBorder="1" applyAlignment="1">
      <alignment horizontal="center"/>
    </xf>
    <xf numFmtId="0" fontId="9" fillId="0" borderId="96" xfId="1" applyFont="1" applyBorder="1" applyAlignment="1">
      <alignment horizontal="left"/>
    </xf>
    <xf numFmtId="14" fontId="9" fillId="6" borderId="108" xfId="1" applyNumberFormat="1" applyFont="1" applyFill="1" applyBorder="1" applyAlignment="1"/>
    <xf numFmtId="0" fontId="9" fillId="0" borderId="84" xfId="1" applyFont="1" applyBorder="1" applyAlignment="1"/>
    <xf numFmtId="0" fontId="9" fillId="6" borderId="107" xfId="1" applyFont="1" applyFill="1" applyBorder="1" applyProtection="1">
      <protection locked="0"/>
    </xf>
    <xf numFmtId="0" fontId="9" fillId="0" borderId="109" xfId="1" applyFont="1" applyBorder="1"/>
    <xf numFmtId="0" fontId="9" fillId="6" borderId="110" xfId="1" applyFont="1" applyFill="1" applyBorder="1" applyAlignment="1" applyProtection="1">
      <protection locked="0"/>
    </xf>
    <xf numFmtId="0" fontId="9" fillId="0" borderId="101" xfId="1" applyFont="1" applyBorder="1" applyAlignment="1" applyProtection="1">
      <protection locked="0"/>
    </xf>
    <xf numFmtId="0" fontId="9" fillId="0" borderId="19" xfId="0" applyFont="1" applyBorder="1" applyAlignment="1"/>
    <xf numFmtId="0" fontId="13" fillId="0" borderId="21" xfId="0" applyFont="1" applyBorder="1" applyAlignment="1"/>
    <xf numFmtId="0" fontId="9" fillId="0" borderId="22" xfId="0" applyFont="1" applyBorder="1" applyAlignment="1"/>
    <xf numFmtId="0" fontId="13" fillId="0" borderId="26" xfId="0" applyFont="1" applyBorder="1" applyAlignment="1"/>
    <xf numFmtId="0" fontId="9" fillId="0" borderId="29" xfId="0" applyFont="1" applyBorder="1" applyAlignment="1"/>
    <xf numFmtId="0" fontId="13" fillId="0" borderId="30" xfId="0" applyFont="1" applyBorder="1" applyAlignment="1"/>
    <xf numFmtId="0" fontId="15" fillId="0" borderId="16" xfId="0" applyFont="1" applyBorder="1" applyAlignment="1">
      <alignment vertical="center"/>
    </xf>
    <xf numFmtId="0" fontId="13" fillId="0" borderId="18" xfId="0" applyFont="1" applyBorder="1" applyAlignment="1"/>
    <xf numFmtId="0" fontId="9" fillId="0" borderId="111" xfId="0" applyFont="1" applyBorder="1" applyAlignment="1"/>
    <xf numFmtId="0" fontId="15" fillId="0" borderId="16" xfId="0" applyFont="1" applyBorder="1" applyAlignment="1">
      <alignment vertical="center" wrapText="1"/>
    </xf>
    <xf numFmtId="0" fontId="13" fillId="0" borderId="17" xfId="0" applyFont="1" applyBorder="1" applyAlignment="1"/>
    <xf numFmtId="0" fontId="9" fillId="0" borderId="55" xfId="0" applyFont="1" applyBorder="1" applyAlignment="1">
      <alignment horizontal="center"/>
    </xf>
    <xf numFmtId="0" fontId="15" fillId="0" borderId="17" xfId="0" applyFont="1" applyBorder="1" applyAlignment="1">
      <alignment vertical="center"/>
    </xf>
    <xf numFmtId="0" fontId="9" fillId="0" borderId="20" xfId="0" applyFont="1" applyBorder="1" applyAlignment="1"/>
    <xf numFmtId="0" fontId="9" fillId="0" borderId="23" xfId="0" applyFont="1" applyBorder="1" applyAlignment="1"/>
    <xf numFmtId="0" fontId="9" fillId="0" borderId="112" xfId="0" applyFont="1" applyBorder="1" applyAlignment="1"/>
    <xf numFmtId="0" fontId="15" fillId="0" borderId="113" xfId="0" applyFont="1" applyBorder="1" applyAlignment="1">
      <alignment horizontal="center" vertical="center" wrapText="1"/>
    </xf>
    <xf numFmtId="0" fontId="9" fillId="0" borderId="117" xfId="0" applyFont="1" applyBorder="1" applyAlignment="1">
      <alignment horizontal="center"/>
    </xf>
    <xf numFmtId="0" fontId="9" fillId="0" borderId="114" xfId="0" applyFont="1" applyBorder="1" applyAlignment="1"/>
    <xf numFmtId="0" fontId="9" fillId="0" borderId="115" xfId="0" applyFont="1" applyBorder="1" applyAlignment="1"/>
    <xf numFmtId="0" fontId="9" fillId="0" borderId="119" xfId="0" applyFont="1" applyBorder="1" applyAlignment="1"/>
    <xf numFmtId="0" fontId="9" fillId="0" borderId="0" xfId="0" applyFont="1"/>
    <xf numFmtId="0" fontId="0" fillId="0" borderId="0" xfId="0" applyFont="1" applyAlignment="1"/>
    <xf numFmtId="0" fontId="5" fillId="0" borderId="0" xfId="0" applyFont="1" applyAlignment="1">
      <alignment horizontal="center"/>
    </xf>
    <xf numFmtId="0" fontId="9" fillId="0" borderId="73" xfId="1" applyFont="1" applyBorder="1" applyAlignment="1">
      <alignment horizontal="center"/>
    </xf>
    <xf numFmtId="0" fontId="9" fillId="0" borderId="88" xfId="1" applyFont="1" applyBorder="1" applyAlignment="1">
      <alignment horizontal="center"/>
    </xf>
    <xf numFmtId="0" fontId="9" fillId="0" borderId="76" xfId="1" applyFont="1" applyBorder="1" applyAlignment="1">
      <alignment horizontal="center"/>
    </xf>
    <xf numFmtId="0" fontId="9" fillId="0" borderId="105" xfId="1" applyFont="1" applyBorder="1" applyAlignment="1">
      <alignment horizontal="center"/>
    </xf>
    <xf numFmtId="0" fontId="9" fillId="0" borderId="92" xfId="1" applyFont="1" applyBorder="1" applyAlignment="1">
      <alignment horizontal="center"/>
    </xf>
    <xf numFmtId="0" fontId="9" fillId="0" borderId="78" xfId="1" applyFont="1" applyBorder="1" applyAlignment="1">
      <alignment horizontal="center"/>
    </xf>
    <xf numFmtId="0" fontId="9" fillId="6" borderId="108" xfId="1" applyFont="1" applyFill="1" applyBorder="1" applyAlignment="1">
      <alignment horizontal="center"/>
    </xf>
    <xf numFmtId="0" fontId="9" fillId="6" borderId="84" xfId="1" applyFont="1" applyFill="1" applyBorder="1" applyAlignment="1">
      <alignment horizontal="center"/>
    </xf>
    <xf numFmtId="0" fontId="9" fillId="0" borderId="70" xfId="1" applyFont="1" applyBorder="1" applyAlignment="1">
      <alignment horizontal="center"/>
    </xf>
    <xf numFmtId="0" fontId="9" fillId="0" borderId="98" xfId="1" applyFont="1" applyBorder="1" applyAlignment="1">
      <alignment horizontal="center"/>
    </xf>
    <xf numFmtId="0" fontId="9" fillId="6" borderId="70" xfId="1" applyFont="1" applyFill="1" applyBorder="1" applyAlignment="1">
      <alignment horizontal="center"/>
    </xf>
    <xf numFmtId="0" fontId="9" fillId="6" borderId="98" xfId="1" applyFont="1" applyFill="1" applyBorder="1" applyAlignment="1">
      <alignment horizontal="center"/>
    </xf>
    <xf numFmtId="0" fontId="9" fillId="0" borderId="100" xfId="1" applyFont="1" applyBorder="1" applyAlignment="1">
      <alignment horizontal="center"/>
    </xf>
    <xf numFmtId="0" fontId="9" fillId="0" borderId="101" xfId="1" applyFont="1" applyBorder="1" applyAlignment="1">
      <alignment horizontal="center"/>
    </xf>
    <xf numFmtId="0" fontId="9" fillId="0" borderId="103" xfId="1" applyFont="1" applyBorder="1" applyAlignment="1" applyProtection="1">
      <alignment horizontal="center"/>
      <protection locked="0"/>
    </xf>
    <xf numFmtId="0" fontId="9" fillId="0" borderId="104" xfId="1" applyFont="1" applyBorder="1" applyAlignment="1" applyProtection="1">
      <alignment horizontal="center"/>
      <protection locked="0"/>
    </xf>
    <xf numFmtId="0" fontId="9" fillId="0" borderId="55" xfId="1" applyFont="1" applyBorder="1" applyAlignment="1" applyProtection="1">
      <alignment horizontal="center"/>
      <protection locked="0"/>
    </xf>
    <xf numFmtId="0" fontId="9" fillId="0" borderId="77" xfId="1" applyFont="1" applyBorder="1" applyAlignment="1" applyProtection="1">
      <alignment horizontal="center"/>
      <protection locked="0"/>
    </xf>
    <xf numFmtId="0" fontId="9" fillId="0" borderId="76" xfId="1" applyFont="1" applyBorder="1" applyAlignment="1" applyProtection="1">
      <alignment horizontal="center"/>
      <protection locked="0"/>
    </xf>
    <xf numFmtId="0" fontId="9" fillId="0" borderId="105" xfId="1" applyFont="1" applyBorder="1" applyAlignment="1" applyProtection="1">
      <alignment horizontal="center"/>
      <protection locked="0"/>
    </xf>
    <xf numFmtId="0" fontId="9" fillId="0" borderId="83" xfId="1" applyFont="1" applyBorder="1" applyAlignment="1" applyProtection="1">
      <alignment horizontal="center"/>
      <protection locked="0"/>
    </xf>
    <xf numFmtId="0" fontId="9" fillId="0" borderId="84" xfId="1" applyFont="1" applyBorder="1" applyAlignment="1" applyProtection="1">
      <alignment horizontal="center"/>
      <protection locked="0"/>
    </xf>
    <xf numFmtId="0" fontId="9" fillId="0" borderId="70" xfId="1" applyFont="1" applyBorder="1" applyAlignment="1" applyProtection="1">
      <alignment horizontal="center"/>
      <protection locked="0"/>
    </xf>
    <xf numFmtId="0" fontId="9" fillId="0" borderId="86" xfId="1" applyFont="1" applyBorder="1" applyAlignment="1" applyProtection="1">
      <alignment horizontal="center"/>
      <protection locked="0"/>
    </xf>
    <xf numFmtId="0" fontId="32" fillId="0" borderId="72" xfId="1" applyFont="1" applyBorder="1" applyAlignment="1">
      <alignment horizontal="center"/>
    </xf>
    <xf numFmtId="0" fontId="32" fillId="0" borderId="88" xfId="1" applyFont="1" applyBorder="1" applyAlignment="1">
      <alignment horizontal="center"/>
    </xf>
    <xf numFmtId="0" fontId="32" fillId="0" borderId="74" xfId="1" applyFont="1" applyBorder="1" applyAlignment="1">
      <alignment horizontal="center"/>
    </xf>
    <xf numFmtId="0" fontId="32" fillId="0" borderId="77" xfId="1" applyFont="1" applyBorder="1" applyAlignment="1">
      <alignment horizontal="center"/>
    </xf>
    <xf numFmtId="0" fontId="32" fillId="0" borderId="94" xfId="1" applyFont="1" applyBorder="1" applyAlignment="1">
      <alignment horizontal="center"/>
    </xf>
    <xf numFmtId="0" fontId="32" fillId="0" borderId="78" xfId="1" applyFont="1" applyBorder="1" applyAlignment="1">
      <alignment horizontal="center"/>
    </xf>
    <xf numFmtId="0" fontId="1" fillId="0" borderId="55" xfId="1"/>
    <xf numFmtId="0" fontId="1" fillId="0" borderId="55" xfId="1" applyBorder="1" applyProtection="1"/>
    <xf numFmtId="0" fontId="1" fillId="0" borderId="78" xfId="1" applyBorder="1"/>
    <xf numFmtId="0" fontId="1" fillId="0" borderId="92" xfId="1" applyBorder="1"/>
    <xf numFmtId="0" fontId="1" fillId="0" borderId="92" xfId="1" applyBorder="1" applyProtection="1"/>
    <xf numFmtId="0" fontId="1" fillId="0" borderId="120" xfId="1" applyBorder="1" applyProtection="1"/>
    <xf numFmtId="0" fontId="1" fillId="0" borderId="77" xfId="1" applyBorder="1"/>
    <xf numFmtId="0" fontId="1" fillId="0" borderId="55" xfId="1" applyBorder="1"/>
    <xf numFmtId="0" fontId="1" fillId="0" borderId="121" xfId="1" applyBorder="1" applyProtection="1"/>
    <xf numFmtId="0" fontId="18" fillId="0" borderId="55" xfId="1" applyFont="1" applyBorder="1" applyProtection="1"/>
    <xf numFmtId="0" fontId="35" fillId="0" borderId="55" xfId="1" applyFont="1" applyBorder="1" applyAlignment="1" applyProtection="1">
      <alignment horizontal="center"/>
    </xf>
    <xf numFmtId="0" fontId="1" fillId="0" borderId="104" xfId="1" applyBorder="1"/>
    <xf numFmtId="0" fontId="1" fillId="0" borderId="103" xfId="1" applyBorder="1"/>
    <xf numFmtId="0" fontId="36" fillId="0" borderId="124" xfId="1" applyFont="1" applyBorder="1" applyProtection="1"/>
    <xf numFmtId="0" fontId="36" fillId="0" borderId="125" xfId="1" applyFont="1" applyBorder="1" applyProtection="1"/>
    <xf numFmtId="0" fontId="36" fillId="0" borderId="55" xfId="1" applyFont="1" applyAlignment="1" applyProtection="1">
      <alignment horizontal="center"/>
    </xf>
    <xf numFmtId="0" fontId="36" fillId="0" borderId="124" xfId="1" applyFont="1" applyFill="1" applyBorder="1" applyProtection="1"/>
    <xf numFmtId="0" fontId="36" fillId="0" borderId="125" xfId="1" applyFont="1" applyFill="1" applyBorder="1" applyProtection="1"/>
    <xf numFmtId="0" fontId="36" fillId="0" borderId="55" xfId="1" applyFont="1" applyProtection="1"/>
    <xf numFmtId="0" fontId="2" fillId="0" borderId="55" xfId="1" applyFont="1"/>
    <xf numFmtId="0" fontId="1" fillId="0" borderId="55" xfId="1" applyProtection="1"/>
    <xf numFmtId="0" fontId="38" fillId="0" borderId="55" xfId="1" applyFont="1" applyAlignment="1"/>
    <xf numFmtId="0" fontId="37" fillId="0" borderId="55" xfId="1" applyNumberFormat="1" applyFont="1" applyBorder="1" applyAlignment="1" applyProtection="1">
      <alignment horizontal="left"/>
    </xf>
    <xf numFmtId="0" fontId="37" fillId="0" borderId="120" xfId="1" applyFont="1" applyBorder="1" applyProtection="1"/>
    <xf numFmtId="0" fontId="37" fillId="0" borderId="121" xfId="1" applyFont="1" applyBorder="1" applyProtection="1"/>
    <xf numFmtId="0" fontId="37" fillId="0" borderId="122" xfId="1" applyFont="1" applyBorder="1" applyProtection="1"/>
    <xf numFmtId="0" fontId="40" fillId="0" borderId="55" xfId="1" applyFont="1" applyAlignment="1"/>
    <xf numFmtId="0" fontId="41" fillId="0" borderId="55" xfId="1" applyFont="1" applyBorder="1" applyAlignment="1" applyProtection="1">
      <alignment wrapText="1"/>
    </xf>
    <xf numFmtId="0" fontId="36" fillId="0" borderId="55" xfId="1" applyFont="1" applyFill="1" applyBorder="1" applyProtection="1"/>
    <xf numFmtId="1" fontId="36" fillId="0" borderId="55" xfId="1" applyNumberFormat="1" applyFont="1" applyBorder="1" applyProtection="1"/>
    <xf numFmtId="0" fontId="36" fillId="0" borderId="55" xfId="1" applyFont="1" applyBorder="1" applyProtection="1"/>
    <xf numFmtId="0" fontId="1" fillId="9" borderId="55" xfId="1" applyFill="1" applyBorder="1"/>
    <xf numFmtId="0" fontId="36" fillId="9" borderId="55" xfId="1" applyFont="1" applyFill="1" applyBorder="1" applyProtection="1"/>
    <xf numFmtId="1" fontId="36" fillId="9" borderId="55" xfId="1" applyNumberFormat="1" applyFont="1" applyFill="1" applyBorder="1" applyProtection="1"/>
    <xf numFmtId="0" fontId="1" fillId="0" borderId="121" xfId="1" applyBorder="1" applyAlignment="1">
      <alignment horizontal="center" vertical="center" wrapText="1"/>
    </xf>
    <xf numFmtId="0" fontId="1" fillId="0" borderId="55" xfId="1" applyBorder="1" applyAlignment="1">
      <alignment horizontal="center" vertical="center" wrapText="1"/>
    </xf>
    <xf numFmtId="0" fontId="9" fillId="0" borderId="55" xfId="0" applyFont="1" applyBorder="1"/>
    <xf numFmtId="0" fontId="0" fillId="6" borderId="0" xfId="0" applyFont="1" applyFill="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0" fillId="9" borderId="0" xfId="0" applyFont="1" applyFill="1" applyAlignment="1">
      <alignment horizontal="center"/>
    </xf>
    <xf numFmtId="0" fontId="5" fillId="6" borderId="0" xfId="0" applyFont="1" applyFill="1" applyAlignment="1">
      <alignment horizontal="center"/>
    </xf>
    <xf numFmtId="0" fontId="5" fillId="0" borderId="0" xfId="0" applyFont="1" applyFill="1" applyAlignment="1">
      <alignment horizontal="center"/>
    </xf>
    <xf numFmtId="0" fontId="8" fillId="6" borderId="0" xfId="0" applyFont="1" applyFill="1" applyAlignment="1">
      <alignment horizontal="center"/>
    </xf>
    <xf numFmtId="0" fontId="8" fillId="0" borderId="0" xfId="0" applyFont="1" applyFill="1" applyAlignment="1">
      <alignment horizontal="center"/>
    </xf>
    <xf numFmtId="0" fontId="30" fillId="6" borderId="0" xfId="0" applyFont="1" applyFill="1" applyAlignment="1">
      <alignment horizontal="center"/>
    </xf>
    <xf numFmtId="0" fontId="30" fillId="6" borderId="55" xfId="0" applyFont="1" applyFill="1" applyBorder="1" applyAlignment="1">
      <alignment horizontal="center"/>
    </xf>
    <xf numFmtId="0" fontId="30" fillId="0" borderId="55" xfId="0" applyFont="1" applyFill="1" applyBorder="1" applyAlignment="1">
      <alignment horizontal="center"/>
    </xf>
    <xf numFmtId="0" fontId="30" fillId="9" borderId="55" xfId="0" applyFont="1" applyFill="1" applyBorder="1" applyAlignment="1">
      <alignment horizontal="center"/>
    </xf>
    <xf numFmtId="0" fontId="9" fillId="10" borderId="0" xfId="0" applyFont="1" applyFill="1" applyAlignment="1">
      <alignment vertical="center"/>
    </xf>
    <xf numFmtId="0" fontId="1" fillId="10" borderId="0" xfId="0" applyFont="1" applyFill="1" applyAlignment="1">
      <alignment horizontal="center"/>
    </xf>
    <xf numFmtId="0" fontId="0" fillId="10" borderId="0" xfId="0" applyFont="1" applyFill="1" applyAlignment="1"/>
    <xf numFmtId="0" fontId="0" fillId="10" borderId="0" xfId="0" applyFont="1" applyFill="1" applyAlignment="1">
      <alignment horizontal="center"/>
    </xf>
    <xf numFmtId="0" fontId="15" fillId="0" borderId="127" xfId="0" applyFont="1" applyBorder="1" applyAlignment="1">
      <alignment vertical="center"/>
    </xf>
    <xf numFmtId="0" fontId="13" fillId="0" borderId="128" xfId="0" applyFont="1" applyBorder="1" applyAlignment="1"/>
    <xf numFmtId="0" fontId="15" fillId="0" borderId="129" xfId="0" applyFont="1" applyBorder="1" applyAlignment="1">
      <alignment horizontal="center" vertical="center" wrapText="1"/>
    </xf>
    <xf numFmtId="0" fontId="15" fillId="0" borderId="130" xfId="0" applyFont="1" applyBorder="1" applyAlignment="1">
      <alignment vertical="center"/>
    </xf>
    <xf numFmtId="0" fontId="15" fillId="0" borderId="130" xfId="0" applyFont="1" applyBorder="1" applyAlignment="1">
      <alignment horizontal="center" vertical="center" wrapText="1"/>
    </xf>
    <xf numFmtId="2" fontId="36" fillId="0" borderId="123" xfId="1" applyNumberFormat="1" applyFont="1" applyBorder="1" applyAlignment="1" applyProtection="1">
      <alignment horizontal="center"/>
    </xf>
    <xf numFmtId="0" fontId="15" fillId="6" borderId="16" xfId="0" applyFont="1" applyFill="1" applyBorder="1" applyAlignment="1">
      <alignment horizontal="center" vertical="center"/>
    </xf>
    <xf numFmtId="0" fontId="9" fillId="6" borderId="114" xfId="0" applyFont="1" applyFill="1" applyBorder="1" applyAlignment="1">
      <alignment horizontal="center"/>
    </xf>
    <xf numFmtId="0" fontId="9" fillId="6" borderId="115" xfId="0" applyFont="1" applyFill="1" applyBorder="1" applyAlignment="1">
      <alignment horizontal="center"/>
    </xf>
    <xf numFmtId="0" fontId="9" fillId="6" borderId="116" xfId="0" applyFont="1" applyFill="1" applyBorder="1" applyAlignment="1">
      <alignment horizontal="center"/>
    </xf>
    <xf numFmtId="0" fontId="13" fillId="6" borderId="118" xfId="0" applyFont="1" applyFill="1" applyBorder="1" applyAlignment="1"/>
    <xf numFmtId="0" fontId="1" fillId="6" borderId="114" xfId="0" applyFont="1" applyFill="1" applyBorder="1" applyAlignment="1">
      <alignment horizontal="center"/>
    </xf>
    <xf numFmtId="0" fontId="13" fillId="6" borderId="115" xfId="0" applyFont="1" applyFill="1" applyBorder="1" applyAlignment="1">
      <alignment horizontal="center"/>
    </xf>
    <xf numFmtId="0" fontId="13" fillId="6" borderId="119" xfId="0" applyFont="1" applyFill="1" applyBorder="1" applyAlignment="1">
      <alignment horizontal="center"/>
    </xf>
    <xf numFmtId="0" fontId="43" fillId="0" borderId="31" xfId="0" applyFont="1" applyBorder="1" applyAlignment="1">
      <alignment horizontal="center"/>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center"/>
    </xf>
    <xf numFmtId="0" fontId="44" fillId="10" borderId="0" xfId="0" applyFont="1" applyFill="1" applyAlignment="1">
      <alignment horizontal="center" vertical="center"/>
    </xf>
    <xf numFmtId="0" fontId="46" fillId="0" borderId="0" xfId="0" applyFont="1" applyAlignment="1"/>
    <xf numFmtId="0" fontId="43" fillId="0" borderId="31" xfId="0" applyFont="1" applyBorder="1" applyAlignment="1">
      <alignment horizontal="center" vertical="center"/>
    </xf>
    <xf numFmtId="0" fontId="45" fillId="0" borderId="0" xfId="0" applyFont="1" applyAlignment="1">
      <alignment horizontal="center" vertical="center"/>
    </xf>
    <xf numFmtId="0" fontId="37" fillId="9" borderId="55" xfId="1" applyFont="1" applyFill="1" applyBorder="1" applyAlignment="1">
      <alignment horizontal="center" vertical="center"/>
    </xf>
    <xf numFmtId="0" fontId="36" fillId="0" borderId="55" xfId="1" applyFont="1" applyBorder="1" applyAlignment="1">
      <alignment horizontal="center"/>
    </xf>
    <xf numFmtId="2" fontId="36" fillId="0" borderId="55" xfId="1" applyNumberFormat="1" applyFont="1" applyBorder="1" applyAlignment="1" applyProtection="1">
      <alignment horizontal="center"/>
    </xf>
    <xf numFmtId="0" fontId="1" fillId="0" borderId="121" xfId="1" applyBorder="1"/>
    <xf numFmtId="0" fontId="5" fillId="0" borderId="55" xfId="1" applyFont="1" applyAlignment="1" applyProtection="1"/>
    <xf numFmtId="0" fontId="20" fillId="0" borderId="55" xfId="1" applyFont="1" applyAlignment="1" applyProtection="1">
      <alignment vertical="center"/>
    </xf>
    <xf numFmtId="0" fontId="37" fillId="0" borderId="55" xfId="1" applyFont="1" applyAlignment="1" applyProtection="1">
      <alignment horizontal="center"/>
    </xf>
    <xf numFmtId="0" fontId="37" fillId="0" borderId="55" xfId="1" applyFont="1" applyBorder="1" applyAlignment="1" applyProtection="1">
      <alignment horizontal="center" vertical="center"/>
    </xf>
    <xf numFmtId="0" fontId="48" fillId="0" borderId="55" xfId="1" applyFont="1" applyBorder="1" applyAlignment="1" applyProtection="1">
      <alignment horizontal="center" vertical="center"/>
    </xf>
    <xf numFmtId="0" fontId="49" fillId="0" borderId="55" xfId="1" applyFont="1" applyBorder="1" applyAlignment="1" applyProtection="1">
      <alignment horizontal="center" vertical="center"/>
    </xf>
    <xf numFmtId="0" fontId="52" fillId="0" borderId="55" xfId="1" applyFont="1" applyBorder="1" applyProtection="1">
      <protection locked="0"/>
    </xf>
    <xf numFmtId="0" fontId="53" fillId="0" borderId="55" xfId="1" applyFont="1" applyBorder="1" applyAlignment="1" applyProtection="1">
      <alignment vertical="center" wrapText="1"/>
    </xf>
    <xf numFmtId="0" fontId="1" fillId="0" borderId="55" xfId="1" applyBorder="1" applyProtection="1">
      <protection locked="0"/>
    </xf>
    <xf numFmtId="0" fontId="54" fillId="0" borderId="55" xfId="1" applyFont="1" applyBorder="1" applyProtection="1">
      <protection locked="0"/>
    </xf>
    <xf numFmtId="0" fontId="55" fillId="0" borderId="55" xfId="1" applyFont="1" applyBorder="1" applyProtection="1">
      <protection locked="0"/>
    </xf>
    <xf numFmtId="0" fontId="1" fillId="0" borderId="55" xfId="1" applyBorder="1" applyAlignment="1">
      <alignment vertical="center"/>
    </xf>
    <xf numFmtId="0" fontId="50" fillId="0" borderId="55" xfId="1" applyFont="1" applyBorder="1" applyAlignment="1" applyProtection="1">
      <alignment horizontal="center" vertical="center" wrapText="1"/>
    </xf>
    <xf numFmtId="0" fontId="50" fillId="0" borderId="55" xfId="1" applyFont="1" applyBorder="1" applyAlignment="1" applyProtection="1">
      <alignment vertical="center" wrapText="1"/>
    </xf>
    <xf numFmtId="0" fontId="50" fillId="0" borderId="77" xfId="1" applyFont="1" applyBorder="1" applyAlignment="1" applyProtection="1">
      <alignment vertical="center" wrapText="1"/>
    </xf>
    <xf numFmtId="0" fontId="9" fillId="0" borderId="55" xfId="0" applyFont="1" applyBorder="1" applyAlignment="1">
      <alignment vertical="center"/>
    </xf>
    <xf numFmtId="0" fontId="9" fillId="0" borderId="55" xfId="0" applyFont="1" applyBorder="1" applyAlignment="1"/>
    <xf numFmtId="0" fontId="0" fillId="0" borderId="55" xfId="0" applyFont="1" applyBorder="1" applyAlignment="1"/>
    <xf numFmtId="0" fontId="18" fillId="0" borderId="77" xfId="1" applyFont="1" applyBorder="1" applyAlignment="1" applyProtection="1">
      <alignment horizontal="left"/>
      <protection locked="0"/>
    </xf>
    <xf numFmtId="0" fontId="51" fillId="0" borderId="136" xfId="1" applyFont="1" applyBorder="1" applyAlignment="1" applyProtection="1">
      <alignment vertical="center"/>
      <protection locked="0"/>
    </xf>
    <xf numFmtId="0" fontId="51" fillId="0" borderId="87" xfId="1" applyFont="1" applyBorder="1" applyAlignment="1" applyProtection="1">
      <alignment vertical="center"/>
      <protection locked="0"/>
    </xf>
    <xf numFmtId="14" fontId="51" fillId="0" borderId="87" xfId="1" applyNumberFormat="1" applyFont="1" applyBorder="1" applyAlignment="1" applyProtection="1">
      <alignment vertical="center"/>
      <protection locked="0"/>
    </xf>
    <xf numFmtId="0" fontId="50" fillId="0" borderId="85" xfId="1" applyFont="1" applyBorder="1" applyAlignment="1" applyProtection="1">
      <alignment horizontal="left" vertical="center"/>
    </xf>
    <xf numFmtId="0" fontId="50" fillId="0" borderId="106" xfId="1" applyFont="1" applyBorder="1" applyAlignment="1" applyProtection="1">
      <alignment horizontal="left" vertical="center" wrapText="1"/>
    </xf>
    <xf numFmtId="0" fontId="15" fillId="0" borderId="55" xfId="0" applyFont="1" applyBorder="1" applyAlignment="1">
      <alignment horizontal="center" vertical="center" wrapText="1"/>
    </xf>
    <xf numFmtId="0" fontId="37" fillId="0" borderId="55" xfId="1" applyFont="1" applyBorder="1" applyAlignment="1" applyProtection="1">
      <alignment horizontal="center"/>
    </xf>
    <xf numFmtId="0" fontId="13" fillId="0" borderId="55" xfId="0" applyFont="1" applyBorder="1" applyAlignment="1"/>
    <xf numFmtId="0" fontId="1" fillId="0" borderId="55" xfId="0" applyFont="1" applyBorder="1" applyAlignment="1">
      <alignment horizontal="center" vertical="center"/>
    </xf>
    <xf numFmtId="0" fontId="2" fillId="0" borderId="55" xfId="0" applyFont="1" applyBorder="1" applyAlignment="1">
      <alignment vertical="center"/>
    </xf>
    <xf numFmtId="0" fontId="8" fillId="0" borderId="55" xfId="0" applyFont="1" applyBorder="1"/>
    <xf numFmtId="0" fontId="9" fillId="0" borderId="55" xfId="0" applyFont="1" applyFill="1" applyBorder="1" applyAlignment="1">
      <alignment horizontal="center"/>
    </xf>
    <xf numFmtId="0" fontId="0" fillId="0" borderId="55" xfId="0" applyFont="1" applyFill="1" applyBorder="1" applyAlignment="1"/>
    <xf numFmtId="0" fontId="9" fillId="0" borderId="55" xfId="0" applyFont="1" applyFill="1" applyBorder="1" applyAlignment="1"/>
    <xf numFmtId="0" fontId="13" fillId="0" borderId="55" xfId="0" applyFont="1" applyFill="1" applyBorder="1" applyAlignment="1">
      <alignment horizontal="center"/>
    </xf>
    <xf numFmtId="0" fontId="9" fillId="0" borderId="68" xfId="0" applyFont="1" applyBorder="1" applyAlignment="1">
      <alignment horizontal="center"/>
    </xf>
    <xf numFmtId="0" fontId="15" fillId="0" borderId="82" xfId="0" applyFont="1" applyBorder="1" applyAlignment="1">
      <alignment horizontal="center" vertical="center"/>
    </xf>
    <xf numFmtId="0" fontId="9" fillId="0" borderId="121" xfId="0" applyFont="1" applyBorder="1" applyAlignment="1">
      <alignment vertical="center"/>
    </xf>
    <xf numFmtId="0" fontId="9" fillId="0" borderId="77" xfId="0" applyFont="1" applyFill="1" applyBorder="1" applyAlignment="1">
      <alignment horizontal="center"/>
    </xf>
    <xf numFmtId="0" fontId="15" fillId="6" borderId="107" xfId="0" applyFont="1" applyFill="1" applyBorder="1" applyAlignment="1">
      <alignment horizontal="center" vertical="center"/>
    </xf>
    <xf numFmtId="0" fontId="9" fillId="0" borderId="107" xfId="0" applyFont="1" applyBorder="1" applyAlignment="1">
      <alignment horizontal="center"/>
    </xf>
    <xf numFmtId="0" fontId="15" fillId="0" borderId="82" xfId="0" applyFont="1" applyBorder="1" applyAlignment="1">
      <alignment vertical="center"/>
    </xf>
    <xf numFmtId="0" fontId="15" fillId="0" borderId="136" xfId="0" applyFont="1" applyBorder="1" applyAlignment="1">
      <alignment horizontal="center" vertical="center" wrapText="1"/>
    </xf>
    <xf numFmtId="0" fontId="1" fillId="6" borderId="87" xfId="0" applyFont="1" applyFill="1" applyBorder="1" applyAlignment="1">
      <alignment horizontal="center"/>
    </xf>
    <xf numFmtId="0" fontId="9" fillId="6" borderId="139" xfId="0" applyFont="1" applyFill="1" applyBorder="1" applyAlignment="1">
      <alignment horizontal="center" vertical="center"/>
    </xf>
    <xf numFmtId="0" fontId="3" fillId="0" borderId="55" xfId="0" applyFont="1" applyBorder="1" applyAlignment="1">
      <alignment vertical="center"/>
    </xf>
    <xf numFmtId="0" fontId="3" fillId="0" borderId="55" xfId="0" applyFont="1" applyBorder="1" applyAlignment="1">
      <alignment horizontal="center" vertical="center"/>
    </xf>
    <xf numFmtId="0" fontId="3" fillId="0" borderId="55" xfId="0" applyFont="1" applyBorder="1"/>
    <xf numFmtId="0" fontId="56" fillId="0" borderId="55" xfId="0" applyFont="1" applyBorder="1" applyAlignment="1">
      <alignment horizontal="left"/>
    </xf>
    <xf numFmtId="49" fontId="3" fillId="0" borderId="55" xfId="0" applyNumberFormat="1" applyFont="1" applyBorder="1" applyAlignment="1">
      <alignment horizontal="center" vertical="center"/>
    </xf>
    <xf numFmtId="0" fontId="56" fillId="0" borderId="55" xfId="0" applyFont="1" applyBorder="1" applyAlignment="1">
      <alignment horizontal="center" vertical="center"/>
    </xf>
    <xf numFmtId="0" fontId="57" fillId="0" borderId="55" xfId="0" applyFont="1" applyBorder="1" applyAlignment="1"/>
    <xf numFmtId="0" fontId="58" fillId="0" borderId="55" xfId="0" applyFont="1" applyBorder="1" applyAlignment="1">
      <alignment horizontal="center"/>
    </xf>
    <xf numFmtId="0" fontId="58" fillId="0" borderId="55" xfId="0" applyFont="1" applyBorder="1" applyAlignment="1">
      <alignment horizontal="center" vertical="center"/>
    </xf>
    <xf numFmtId="49" fontId="3" fillId="0" borderId="55" xfId="0" applyNumberFormat="1" applyFont="1" applyBorder="1" applyAlignment="1">
      <alignment vertical="center"/>
    </xf>
    <xf numFmtId="0" fontId="3" fillId="0" borderId="55" xfId="0" applyFont="1" applyBorder="1" applyAlignment="1">
      <alignment horizontal="left"/>
    </xf>
    <xf numFmtId="0" fontId="3" fillId="0" borderId="55" xfId="0" applyFont="1" applyBorder="1" applyAlignment="1">
      <alignment horizontal="center"/>
    </xf>
    <xf numFmtId="0" fontId="58" fillId="0" borderId="55" xfId="0" applyFont="1" applyBorder="1" applyAlignment="1">
      <alignment vertical="center"/>
    </xf>
    <xf numFmtId="0" fontId="3" fillId="0" borderId="55" xfId="0" applyFont="1" applyBorder="1" applyAlignment="1">
      <alignment horizontal="left" vertical="center"/>
    </xf>
    <xf numFmtId="0" fontId="59" fillId="0" borderId="55" xfId="0" applyFont="1" applyBorder="1" applyAlignment="1">
      <alignment horizontal="left"/>
    </xf>
    <xf numFmtId="0" fontId="9" fillId="0" borderId="68" xfId="0" applyFont="1" applyBorder="1" applyAlignment="1">
      <alignment horizontal="left" vertical="center"/>
    </xf>
    <xf numFmtId="0" fontId="6" fillId="0" borderId="31" xfId="0" applyFont="1" applyBorder="1" applyAlignment="1">
      <alignment horizontal="center"/>
    </xf>
    <xf numFmtId="0" fontId="6" fillId="0" borderId="31" xfId="0" applyFont="1" applyBorder="1"/>
    <xf numFmtId="0" fontId="6" fillId="0" borderId="55" xfId="0" applyFont="1" applyBorder="1"/>
    <xf numFmtId="0" fontId="3" fillId="0" borderId="32" xfId="0" applyFont="1" applyBorder="1"/>
    <xf numFmtId="0" fontId="3" fillId="0" borderId="36" xfId="0" applyFont="1" applyBorder="1"/>
    <xf numFmtId="0" fontId="3" fillId="0" borderId="39" xfId="0" applyFont="1" applyBorder="1"/>
    <xf numFmtId="0" fontId="3" fillId="0" borderId="31" xfId="0" applyFont="1" applyBorder="1"/>
    <xf numFmtId="0" fontId="3" fillId="0" borderId="40" xfId="0" applyFont="1" applyBorder="1"/>
    <xf numFmtId="0" fontId="3" fillId="0" borderId="38" xfId="0" applyFont="1" applyBorder="1"/>
    <xf numFmtId="0" fontId="3" fillId="0" borderId="41" xfId="0" applyFont="1" applyBorder="1"/>
    <xf numFmtId="0" fontId="3" fillId="0" borderId="23" xfId="0" applyFont="1" applyBorder="1"/>
    <xf numFmtId="0" fontId="3" fillId="0" borderId="42" xfId="0" applyFont="1" applyBorder="1"/>
    <xf numFmtId="0" fontId="58" fillId="0" borderId="55" xfId="0" applyFont="1" applyBorder="1"/>
    <xf numFmtId="0" fontId="3" fillId="0" borderId="51" xfId="0" applyFont="1" applyBorder="1"/>
    <xf numFmtId="49" fontId="3" fillId="0" borderId="0" xfId="0" applyNumberFormat="1" applyFont="1" applyAlignment="1">
      <alignment horizontal="center" vertical="center"/>
    </xf>
    <xf numFmtId="0" fontId="3" fillId="0" borderId="33" xfId="0" applyFont="1" applyBorder="1"/>
    <xf numFmtId="0" fontId="3" fillId="0" borderId="49" xfId="0" applyFont="1" applyBorder="1"/>
    <xf numFmtId="0" fontId="3" fillId="0" borderId="50" xfId="0" applyFont="1" applyBorder="1"/>
    <xf numFmtId="0" fontId="3" fillId="0" borderId="35" xfId="0" applyFont="1" applyBorder="1"/>
    <xf numFmtId="0" fontId="3" fillId="0" borderId="53" xfId="0" applyFont="1" applyBorder="1"/>
    <xf numFmtId="0" fontId="3" fillId="0" borderId="63" xfId="0" applyFont="1" applyBorder="1"/>
    <xf numFmtId="0" fontId="3" fillId="0" borderId="68" xfId="0" applyFont="1" applyBorder="1"/>
    <xf numFmtId="0" fontId="6" fillId="0" borderId="41" xfId="0" applyFont="1" applyBorder="1"/>
    <xf numFmtId="0" fontId="3" fillId="3" borderId="51" xfId="0" applyFont="1" applyFill="1" applyBorder="1"/>
    <xf numFmtId="0" fontId="3" fillId="3" borderId="1" xfId="0" applyFont="1" applyFill="1" applyBorder="1"/>
    <xf numFmtId="49" fontId="3" fillId="10" borderId="1" xfId="0" applyNumberFormat="1" applyFont="1" applyFill="1" applyBorder="1" applyAlignment="1">
      <alignment horizontal="center" vertical="center"/>
    </xf>
    <xf numFmtId="49" fontId="3" fillId="10" borderId="55" xfId="0" applyNumberFormat="1" applyFont="1" applyFill="1" applyBorder="1" applyAlignment="1">
      <alignment horizontal="center" vertical="center"/>
    </xf>
    <xf numFmtId="49" fontId="3" fillId="0" borderId="0" xfId="0" applyNumberFormat="1" applyFont="1" applyAlignment="1">
      <alignment vertical="center"/>
    </xf>
    <xf numFmtId="49" fontId="3" fillId="0" borderId="0" xfId="0" applyNumberFormat="1" applyFont="1"/>
    <xf numFmtId="0" fontId="57" fillId="0" borderId="0" xfId="0" applyFont="1" applyAlignment="1"/>
    <xf numFmtId="0" fontId="9" fillId="0" borderId="0" xfId="0" applyFont="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9" fillId="0" borderId="38" xfId="0" applyFont="1" applyBorder="1" applyAlignment="1">
      <alignment horizontal="left" vertical="center"/>
    </xf>
    <xf numFmtId="0" fontId="9" fillId="0" borderId="40" xfId="0" applyFont="1" applyBorder="1" applyAlignment="1">
      <alignment horizontal="left" vertical="center"/>
    </xf>
    <xf numFmtId="0" fontId="9" fillId="0" borderId="1" xfId="0" applyFont="1" applyBorder="1" applyAlignment="1">
      <alignment horizontal="left" vertical="center"/>
    </xf>
    <xf numFmtId="0" fontId="9" fillId="0" borderId="36" xfId="0" applyFont="1" applyBorder="1" applyAlignment="1">
      <alignment horizontal="left" vertical="center"/>
    </xf>
    <xf numFmtId="0" fontId="9" fillId="0" borderId="41" xfId="0" applyFont="1" applyBorder="1" applyAlignment="1">
      <alignment horizontal="left" vertical="center"/>
    </xf>
    <xf numFmtId="0" fontId="9" fillId="0" borderId="23" xfId="0" applyFont="1" applyBorder="1" applyAlignment="1">
      <alignment horizontal="left" vertical="center"/>
    </xf>
    <xf numFmtId="0" fontId="9" fillId="0" borderId="9" xfId="0" applyFont="1" applyBorder="1" applyAlignment="1">
      <alignment horizontal="left" vertical="center"/>
    </xf>
    <xf numFmtId="0" fontId="9" fillId="0" borderId="49" xfId="0" applyFont="1" applyBorder="1" applyAlignment="1">
      <alignment horizontal="left" vertical="center"/>
    </xf>
    <xf numFmtId="0" fontId="9" fillId="0" borderId="53" xfId="0" applyFont="1" applyBorder="1" applyAlignment="1">
      <alignment horizontal="left" vertical="center"/>
    </xf>
    <xf numFmtId="0" fontId="9" fillId="0" borderId="63" xfId="0" applyFont="1" applyBorder="1" applyAlignment="1">
      <alignment horizontal="left" vertical="center"/>
    </xf>
    <xf numFmtId="0" fontId="9" fillId="0" borderId="32" xfId="0" applyFont="1" applyBorder="1" applyAlignment="1">
      <alignment horizontal="left" vertical="center"/>
    </xf>
    <xf numFmtId="0" fontId="9" fillId="0" borderId="42" xfId="0" applyFont="1" applyBorder="1" applyAlignment="1">
      <alignment horizontal="left" vertical="center"/>
    </xf>
    <xf numFmtId="0" fontId="9" fillId="3" borderId="51" xfId="0" applyFont="1" applyFill="1" applyBorder="1" applyAlignment="1">
      <alignment horizontal="left" vertical="center"/>
    </xf>
    <xf numFmtId="0" fontId="9" fillId="3" borderId="1" xfId="0" applyFont="1" applyFill="1" applyBorder="1" applyAlignment="1">
      <alignment horizontal="left" vertical="center"/>
    </xf>
    <xf numFmtId="0" fontId="9" fillId="0" borderId="39" xfId="0" applyFont="1" applyBorder="1" applyAlignment="1">
      <alignment horizontal="left" vertical="center"/>
    </xf>
    <xf numFmtId="0" fontId="9" fillId="10" borderId="0" xfId="0" applyFont="1" applyFill="1" applyAlignment="1">
      <alignment horizontal="left" vertical="center"/>
    </xf>
    <xf numFmtId="0" fontId="21" fillId="0" borderId="0" xfId="0" applyFont="1" applyAlignment="1">
      <alignment horizontal="left" vertical="center"/>
    </xf>
    <xf numFmtId="0" fontId="50" fillId="0" borderId="102" xfId="1" applyFont="1" applyBorder="1" applyAlignment="1" applyProtection="1">
      <alignment horizontal="left" vertical="center"/>
    </xf>
    <xf numFmtId="0" fontId="50" fillId="0" borderId="85" xfId="1" applyFont="1" applyBorder="1" applyAlignment="1" applyProtection="1">
      <alignment horizontal="left" vertical="center"/>
    </xf>
    <xf numFmtId="0" fontId="1" fillId="0" borderId="55" xfId="3" applyFont="1" applyAlignment="1">
      <alignment horizontal="center"/>
    </xf>
    <xf numFmtId="0" fontId="3" fillId="0" borderId="55" xfId="3" applyFont="1" applyAlignment="1">
      <alignment horizontal="center" vertical="center"/>
    </xf>
    <xf numFmtId="0" fontId="9" fillId="0" borderId="23" xfId="3" applyFont="1" applyBorder="1"/>
    <xf numFmtId="0" fontId="9" fillId="0" borderId="55" xfId="3" applyFont="1"/>
    <xf numFmtId="0" fontId="9" fillId="0" borderId="55" xfId="3" applyFont="1" applyAlignment="1">
      <alignment horizontal="center"/>
    </xf>
    <xf numFmtId="0" fontId="9" fillId="0" borderId="55" xfId="3" applyFont="1" applyAlignment="1">
      <alignment horizontal="center" vertical="center"/>
    </xf>
    <xf numFmtId="49" fontId="9" fillId="0" borderId="55" xfId="3" applyNumberFormat="1" applyFont="1" applyAlignment="1">
      <alignment horizontal="center" vertical="center"/>
    </xf>
    <xf numFmtId="0" fontId="15" fillId="0" borderId="55" xfId="3" applyFont="1" applyAlignment="1">
      <alignment horizontal="center" vertical="center"/>
    </xf>
    <xf numFmtId="0" fontId="15" fillId="0" borderId="31" xfId="3" applyFont="1" applyBorder="1"/>
    <xf numFmtId="0" fontId="9" fillId="0" borderId="32" xfId="3" applyFont="1" applyBorder="1" applyAlignment="1">
      <alignment horizontal="center"/>
    </xf>
    <xf numFmtId="0" fontId="3" fillId="0" borderId="32" xfId="3" applyFont="1" applyBorder="1" applyAlignment="1">
      <alignment horizontal="center" vertical="center"/>
    </xf>
    <xf numFmtId="0" fontId="7" fillId="0" borderId="60" xfId="3" applyFont="1" applyBorder="1" applyAlignment="1">
      <alignment vertical="center"/>
    </xf>
    <xf numFmtId="0" fontId="63" fillId="0" borderId="32" xfId="3" applyFont="1" applyBorder="1" applyAlignment="1">
      <alignment horizontal="center" vertical="center"/>
    </xf>
    <xf numFmtId="0" fontId="9" fillId="0" borderId="32" xfId="3" applyFont="1" applyBorder="1" applyAlignment="1">
      <alignment horizontal="center" vertical="center"/>
    </xf>
    <xf numFmtId="0" fontId="9" fillId="0" borderId="32" xfId="3" applyFont="1" applyBorder="1"/>
    <xf numFmtId="0" fontId="15" fillId="0" borderId="34" xfId="3" applyFont="1" applyBorder="1" applyAlignment="1">
      <alignment vertical="center"/>
    </xf>
    <xf numFmtId="0" fontId="9" fillId="0" borderId="36" xfId="3" applyFont="1" applyBorder="1" applyAlignment="1">
      <alignment horizontal="center"/>
    </xf>
    <xf numFmtId="0" fontId="3" fillId="0" borderId="36" xfId="3" applyFont="1" applyBorder="1" applyAlignment="1">
      <alignment horizontal="center" vertical="center"/>
    </xf>
    <xf numFmtId="0" fontId="20" fillId="0" borderId="37" xfId="3" applyFont="1" applyBorder="1" applyAlignment="1">
      <alignment horizontal="left" vertical="center"/>
    </xf>
    <xf numFmtId="0" fontId="9" fillId="0" borderId="36" xfId="3" applyFont="1" applyBorder="1"/>
    <xf numFmtId="0" fontId="9" fillId="2" borderId="31" xfId="3" applyFont="1" applyFill="1" applyBorder="1" applyAlignment="1">
      <alignment horizontal="center" vertical="center"/>
    </xf>
    <xf numFmtId="0" fontId="3" fillId="2" borderId="40" xfId="3" applyFont="1" applyFill="1" applyBorder="1" applyAlignment="1">
      <alignment horizontal="center" vertical="center" wrapText="1"/>
    </xf>
    <xf numFmtId="0" fontId="3" fillId="2" borderId="39" xfId="3" applyFont="1" applyFill="1" applyBorder="1" applyAlignment="1">
      <alignment horizontal="left" vertical="center" wrapText="1"/>
    </xf>
    <xf numFmtId="0" fontId="9" fillId="2" borderId="39" xfId="3" applyFont="1" applyFill="1" applyBorder="1" applyAlignment="1">
      <alignment horizontal="center" vertical="center"/>
    </xf>
    <xf numFmtId="0" fontId="9" fillId="0" borderId="39" xfId="3" applyFont="1" applyBorder="1"/>
    <xf numFmtId="0" fontId="9" fillId="0" borderId="31" xfId="3" applyFont="1" applyBorder="1"/>
    <xf numFmtId="0" fontId="3" fillId="2" borderId="31" xfId="3" applyFont="1" applyFill="1" applyBorder="1" applyAlignment="1">
      <alignment horizontal="center" vertical="center" wrapText="1"/>
    </xf>
    <xf numFmtId="49" fontId="9" fillId="2" borderId="31" xfId="3" applyNumberFormat="1" applyFont="1" applyFill="1" applyBorder="1" applyAlignment="1">
      <alignment horizontal="center" vertical="center"/>
    </xf>
    <xf numFmtId="0" fontId="3" fillId="2" borderId="31" xfId="3" applyFont="1" applyFill="1" applyBorder="1" applyAlignment="1">
      <alignment horizontal="left" vertical="center" wrapText="1"/>
    </xf>
    <xf numFmtId="0" fontId="3" fillId="2" borderId="31" xfId="3" applyFont="1" applyFill="1" applyBorder="1" applyAlignment="1">
      <alignment horizontal="left" vertical="center"/>
    </xf>
    <xf numFmtId="0" fontId="3" fillId="2" borderId="31" xfId="3" applyFont="1" applyFill="1" applyBorder="1" applyAlignment="1">
      <alignment vertical="center" wrapText="1"/>
    </xf>
    <xf numFmtId="0" fontId="22" fillId="0" borderId="31" xfId="3" applyFont="1" applyBorder="1" applyAlignment="1">
      <alignment horizontal="center" vertical="center"/>
    </xf>
    <xf numFmtId="0" fontId="9" fillId="0" borderId="42" xfId="3" applyFont="1" applyBorder="1" applyAlignment="1">
      <alignment horizontal="center" vertical="center"/>
    </xf>
    <xf numFmtId="0" fontId="3" fillId="0" borderId="23" xfId="3" applyFont="1" applyBorder="1" applyAlignment="1">
      <alignment horizontal="center" vertical="center"/>
    </xf>
    <xf numFmtId="0" fontId="20" fillId="0" borderId="60" xfId="3" applyFont="1" applyBorder="1" applyAlignment="1">
      <alignment horizontal="left" vertical="center" wrapText="1"/>
    </xf>
    <xf numFmtId="0" fontId="20" fillId="0" borderId="32" xfId="3" applyFont="1" applyBorder="1" applyAlignment="1">
      <alignment horizontal="center" vertical="center"/>
    </xf>
    <xf numFmtId="0" fontId="9" fillId="0" borderId="23" xfId="3" applyFont="1" applyBorder="1" applyAlignment="1">
      <alignment horizontal="center" vertical="center"/>
    </xf>
    <xf numFmtId="0" fontId="9" fillId="0" borderId="42" xfId="3" applyFont="1" applyBorder="1"/>
    <xf numFmtId="0" fontId="9" fillId="0" borderId="31" xfId="3" applyFont="1" applyBorder="1" applyAlignment="1">
      <alignment horizontal="left" vertical="center"/>
    </xf>
    <xf numFmtId="0" fontId="9" fillId="0" borderId="31" xfId="3" applyFont="1" applyBorder="1" applyAlignment="1">
      <alignment horizontal="center" vertical="center"/>
    </xf>
    <xf numFmtId="0" fontId="3" fillId="0" borderId="31" xfId="3" applyFont="1" applyBorder="1" applyAlignment="1">
      <alignment horizontal="center" vertical="center" wrapText="1"/>
    </xf>
    <xf numFmtId="0" fontId="3" fillId="0" borderId="31" xfId="3" applyFont="1" applyBorder="1" applyAlignment="1">
      <alignment horizontal="left" vertical="center" wrapText="1"/>
    </xf>
    <xf numFmtId="49" fontId="9" fillId="0" borderId="31" xfId="3" applyNumberFormat="1" applyFont="1" applyBorder="1" applyAlignment="1">
      <alignment horizontal="center" vertical="center"/>
    </xf>
    <xf numFmtId="0" fontId="20" fillId="0" borderId="55" xfId="3" applyFont="1" applyAlignment="1">
      <alignment vertical="center"/>
    </xf>
    <xf numFmtId="0" fontId="20" fillId="0" borderId="55" xfId="3" applyFont="1" applyAlignment="1">
      <alignment horizontal="center" vertical="center"/>
    </xf>
    <xf numFmtId="0" fontId="3" fillId="2" borderId="31" xfId="3" applyFont="1" applyFill="1" applyBorder="1" applyAlignment="1">
      <alignment horizontal="center" vertical="center"/>
    </xf>
    <xf numFmtId="0" fontId="3" fillId="0" borderId="31" xfId="3" applyFont="1" applyBorder="1" applyAlignment="1">
      <alignment horizontal="center" vertical="center"/>
    </xf>
    <xf numFmtId="0" fontId="3" fillId="0" borderId="31" xfId="3" applyFont="1" applyBorder="1" applyAlignment="1">
      <alignment horizontal="left" vertical="center"/>
    </xf>
    <xf numFmtId="0" fontId="66" fillId="2" borderId="31" xfId="3" applyFont="1" applyFill="1" applyBorder="1" applyAlignment="1">
      <alignment horizontal="center" vertical="center"/>
    </xf>
    <xf numFmtId="0" fontId="1" fillId="0" borderId="32" xfId="3" applyFont="1" applyBorder="1" applyAlignment="1">
      <alignment horizontal="center"/>
    </xf>
    <xf numFmtId="0" fontId="20" fillId="0" borderId="60" xfId="3" applyFont="1" applyBorder="1" applyAlignment="1">
      <alignment horizontal="left" vertical="center"/>
    </xf>
    <xf numFmtId="49" fontId="9" fillId="0" borderId="23" xfId="3" applyNumberFormat="1" applyFont="1" applyBorder="1" applyAlignment="1">
      <alignment horizontal="center" vertical="center"/>
    </xf>
    <xf numFmtId="0" fontId="9" fillId="0" borderId="51" xfId="3" applyFont="1" applyBorder="1" applyAlignment="1">
      <alignment horizontal="center" vertical="center"/>
    </xf>
    <xf numFmtId="0" fontId="3" fillId="0" borderId="1" xfId="3" applyFont="1" applyBorder="1" applyAlignment="1">
      <alignment horizontal="center" vertical="center" wrapText="1"/>
    </xf>
    <xf numFmtId="0" fontId="3" fillId="0" borderId="51" xfId="3" applyFont="1" applyBorder="1" applyAlignment="1">
      <alignment horizontal="left" vertical="center" wrapText="1"/>
    </xf>
    <xf numFmtId="0" fontId="9" fillId="0" borderId="51" xfId="3" applyFont="1" applyBorder="1"/>
    <xf numFmtId="0" fontId="9" fillId="2" borderId="1"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1" xfId="3" applyFont="1" applyFill="1" applyBorder="1" applyAlignment="1">
      <alignment horizontal="left" vertical="center" wrapText="1"/>
    </xf>
    <xf numFmtId="0" fontId="9" fillId="0" borderId="1" xfId="3" applyFont="1" applyBorder="1"/>
    <xf numFmtId="0" fontId="3" fillId="0" borderId="45" xfId="3" applyFont="1" applyBorder="1" applyAlignment="1">
      <alignment horizontal="center" vertical="center"/>
    </xf>
    <xf numFmtId="0" fontId="15" fillId="0" borderId="46" xfId="3" applyFont="1" applyBorder="1" applyAlignment="1">
      <alignment horizontal="left" vertical="center"/>
    </xf>
    <xf numFmtId="0" fontId="15" fillId="0" borderId="47" xfId="3" applyFont="1" applyBorder="1" applyAlignment="1">
      <alignment horizontal="center" vertical="center"/>
    </xf>
    <xf numFmtId="0" fontId="9" fillId="0" borderId="36" xfId="3" applyFont="1" applyBorder="1" applyAlignment="1">
      <alignment horizontal="center" vertical="center"/>
    </xf>
    <xf numFmtId="49" fontId="9" fillId="2" borderId="31" xfId="3" applyNumberFormat="1" applyFont="1" applyFill="1" applyBorder="1" applyAlignment="1">
      <alignment horizontal="center" vertical="center" wrapText="1"/>
    </xf>
    <xf numFmtId="49" fontId="9" fillId="2" borderId="39" xfId="3" applyNumberFormat="1" applyFont="1" applyFill="1" applyBorder="1" applyAlignment="1">
      <alignment horizontal="center" vertical="center"/>
    </xf>
    <xf numFmtId="0" fontId="3" fillId="2" borderId="39" xfId="3" applyFont="1" applyFill="1" applyBorder="1" applyAlignment="1">
      <alignment horizontal="center" vertical="center" wrapText="1"/>
    </xf>
    <xf numFmtId="0" fontId="9" fillId="2" borderId="40" xfId="3" applyFont="1" applyFill="1" applyBorder="1" applyAlignment="1">
      <alignment horizontal="center" vertical="center"/>
    </xf>
    <xf numFmtId="0" fontId="3" fillId="2" borderId="40" xfId="3" applyFont="1" applyFill="1" applyBorder="1" applyAlignment="1">
      <alignment horizontal="left" vertical="center" wrapText="1"/>
    </xf>
    <xf numFmtId="0" fontId="9" fillId="0" borderId="40" xfId="3" applyFont="1" applyBorder="1"/>
    <xf numFmtId="0" fontId="23" fillId="2" borderId="39" xfId="3" applyFont="1" applyFill="1" applyBorder="1" applyAlignment="1">
      <alignment horizontal="left" vertical="center" wrapText="1"/>
    </xf>
    <xf numFmtId="0" fontId="9" fillId="2" borderId="48" xfId="3" applyFont="1" applyFill="1" applyBorder="1" applyAlignment="1">
      <alignment horizontal="center" vertical="center"/>
    </xf>
    <xf numFmtId="49" fontId="9" fillId="0" borderId="49" xfId="3" applyNumberFormat="1" applyFont="1" applyBorder="1" applyAlignment="1">
      <alignment horizontal="center" vertical="center"/>
    </xf>
    <xf numFmtId="0" fontId="9" fillId="0" borderId="49" xfId="3" applyFont="1" applyBorder="1"/>
    <xf numFmtId="0" fontId="3" fillId="2" borderId="50" xfId="3" applyFont="1" applyFill="1" applyBorder="1" applyAlignment="1">
      <alignment horizontal="left" vertical="center"/>
    </xf>
    <xf numFmtId="0" fontId="9" fillId="2" borderId="50" xfId="3" applyFont="1" applyFill="1" applyBorder="1" applyAlignment="1">
      <alignment horizontal="center" vertical="center"/>
    </xf>
    <xf numFmtId="49" fontId="9" fillId="0" borderId="50" xfId="3" applyNumberFormat="1" applyFont="1" applyBorder="1" applyAlignment="1">
      <alignment horizontal="left" vertical="center"/>
    </xf>
    <xf numFmtId="0" fontId="9" fillId="0" borderId="50" xfId="3" applyFont="1" applyBorder="1"/>
    <xf numFmtId="49" fontId="9" fillId="0" borderId="31" xfId="3" applyNumberFormat="1" applyFont="1" applyBorder="1" applyAlignment="1">
      <alignment horizontal="left" vertical="center"/>
    </xf>
    <xf numFmtId="0" fontId="9" fillId="2" borderId="51" xfId="3" applyFont="1" applyFill="1" applyBorder="1" applyAlignment="1">
      <alignment horizontal="center" vertical="center"/>
    </xf>
    <xf numFmtId="0" fontId="3" fillId="2" borderId="51" xfId="3" applyFont="1" applyFill="1" applyBorder="1" applyAlignment="1">
      <alignment horizontal="left" vertical="center"/>
    </xf>
    <xf numFmtId="49" fontId="9" fillId="0" borderId="51" xfId="3" applyNumberFormat="1" applyFont="1" applyBorder="1" applyAlignment="1">
      <alignment horizontal="left" vertical="center"/>
    </xf>
    <xf numFmtId="49" fontId="9" fillId="0" borderId="1" xfId="3" applyNumberFormat="1" applyFont="1" applyBorder="1" applyAlignment="1">
      <alignment horizontal="left" vertical="center"/>
    </xf>
    <xf numFmtId="0" fontId="15" fillId="0" borderId="46" xfId="3" applyFont="1" applyBorder="1" applyAlignment="1">
      <alignment vertical="center"/>
    </xf>
    <xf numFmtId="0" fontId="20" fillId="0" borderId="52" xfId="3" applyFont="1" applyBorder="1" applyAlignment="1">
      <alignment vertical="center"/>
    </xf>
    <xf numFmtId="0" fontId="3" fillId="2" borderId="39" xfId="3" applyFont="1" applyFill="1" applyBorder="1" applyAlignment="1">
      <alignment vertical="center" wrapText="1"/>
    </xf>
    <xf numFmtId="0" fontId="3" fillId="0" borderId="31" xfId="3" applyFont="1" applyBorder="1" applyAlignment="1">
      <alignment vertical="center" wrapText="1"/>
    </xf>
    <xf numFmtId="0" fontId="1" fillId="0" borderId="31" xfId="3" applyFont="1" applyBorder="1" applyAlignment="1">
      <alignment horizontal="center" vertical="center"/>
    </xf>
    <xf numFmtId="49" fontId="9" fillId="0" borderId="36" xfId="3" applyNumberFormat="1" applyFont="1" applyBorder="1" applyAlignment="1">
      <alignment horizontal="center" vertical="center"/>
    </xf>
    <xf numFmtId="0" fontId="3" fillId="2" borderId="1" xfId="3" applyFont="1" applyFill="1" applyBorder="1" applyAlignment="1">
      <alignment vertical="center" wrapText="1"/>
    </xf>
    <xf numFmtId="0" fontId="9" fillId="0" borderId="53" xfId="3" applyFont="1" applyBorder="1"/>
    <xf numFmtId="0" fontId="20" fillId="0" borderId="54" xfId="3" applyFont="1" applyBorder="1" applyAlignment="1">
      <alignment vertical="center"/>
    </xf>
    <xf numFmtId="0" fontId="3" fillId="2" borderId="55" xfId="3" applyFont="1" applyFill="1" applyBorder="1" applyAlignment="1">
      <alignment horizontal="left" vertical="center"/>
    </xf>
    <xf numFmtId="0" fontId="20" fillId="0" borderId="60" xfId="3" applyFont="1" applyBorder="1" applyAlignment="1">
      <alignment vertical="center"/>
    </xf>
    <xf numFmtId="0" fontId="9" fillId="2" borderId="31" xfId="3" applyFont="1" applyFill="1" applyBorder="1" applyAlignment="1">
      <alignment horizontal="center" vertical="center" wrapText="1"/>
    </xf>
    <xf numFmtId="0" fontId="23" fillId="2" borderId="31" xfId="3" applyFont="1" applyFill="1" applyBorder="1" applyAlignment="1">
      <alignment horizontal="left" vertical="center" wrapText="1"/>
    </xf>
    <xf numFmtId="49" fontId="9" fillId="3" borderId="31" xfId="3" applyNumberFormat="1" applyFont="1" applyFill="1" applyBorder="1" applyAlignment="1">
      <alignment horizontal="left" vertical="center"/>
    </xf>
    <xf numFmtId="0" fontId="23" fillId="2" borderId="31" xfId="3" applyFont="1" applyFill="1" applyBorder="1" applyAlignment="1">
      <alignment horizontal="center" vertical="center" wrapText="1"/>
    </xf>
    <xf numFmtId="0" fontId="9" fillId="3" borderId="31" xfId="3" applyFont="1" applyFill="1" applyBorder="1" applyAlignment="1">
      <alignment horizontal="center" vertical="center"/>
    </xf>
    <xf numFmtId="0" fontId="3" fillId="3" borderId="31" xfId="3" applyFont="1" applyFill="1" applyBorder="1" applyAlignment="1">
      <alignment horizontal="center" vertical="center" wrapText="1"/>
    </xf>
    <xf numFmtId="0" fontId="3" fillId="3" borderId="31" xfId="3" applyFont="1" applyFill="1" applyBorder="1" applyAlignment="1">
      <alignment vertical="center" wrapText="1"/>
    </xf>
    <xf numFmtId="0" fontId="3" fillId="0" borderId="1" xfId="3" applyFont="1" applyBorder="1" applyAlignment="1">
      <alignment vertical="center" wrapText="1"/>
    </xf>
    <xf numFmtId="0" fontId="9" fillId="0" borderId="1" xfId="3" applyFont="1" applyBorder="1" applyAlignment="1">
      <alignment horizontal="center" vertical="center"/>
    </xf>
    <xf numFmtId="49" fontId="9" fillId="0" borderId="1" xfId="3" applyNumberFormat="1" applyFont="1" applyBorder="1" applyAlignment="1">
      <alignment horizontal="center" vertical="center"/>
    </xf>
    <xf numFmtId="0" fontId="21" fillId="0" borderId="1" xfId="3" applyFont="1" applyBorder="1" applyAlignment="1">
      <alignment horizontal="center" vertical="center"/>
    </xf>
    <xf numFmtId="0" fontId="20" fillId="0" borderId="37" xfId="3" applyFont="1" applyBorder="1" applyAlignment="1">
      <alignment vertical="center"/>
    </xf>
    <xf numFmtId="0" fontId="9" fillId="0" borderId="12" xfId="3" applyFont="1" applyBorder="1"/>
    <xf numFmtId="0" fontId="3" fillId="2" borderId="56" xfId="3" applyFont="1" applyFill="1" applyBorder="1" applyAlignment="1">
      <alignment horizontal="left" vertical="center" wrapText="1"/>
    </xf>
    <xf numFmtId="0" fontId="3" fillId="0" borderId="55" xfId="3" applyFont="1" applyAlignment="1">
      <alignment horizontal="center" vertical="center" wrapText="1"/>
    </xf>
    <xf numFmtId="0" fontId="20" fillId="0" borderId="55" xfId="3" applyFont="1" applyAlignment="1">
      <alignment vertical="center" wrapText="1"/>
    </xf>
    <xf numFmtId="49" fontId="21" fillId="0" borderId="55" xfId="3" applyNumberFormat="1" applyFont="1" applyAlignment="1">
      <alignment horizontal="center" vertical="center"/>
    </xf>
    <xf numFmtId="0" fontId="21" fillId="0" borderId="31" xfId="3" applyFont="1" applyBorder="1" applyAlignment="1">
      <alignment horizontal="center" vertical="center"/>
    </xf>
    <xf numFmtId="49" fontId="21" fillId="0" borderId="31" xfId="3" applyNumberFormat="1" applyFont="1" applyBorder="1" applyAlignment="1">
      <alignment horizontal="center" vertical="center"/>
    </xf>
    <xf numFmtId="0" fontId="3" fillId="0" borderId="39" xfId="3" applyFont="1" applyBorder="1" applyAlignment="1">
      <alignment vertical="center" wrapText="1"/>
    </xf>
    <xf numFmtId="0" fontId="23" fillId="0" borderId="31" xfId="3" applyFont="1" applyBorder="1" applyAlignment="1">
      <alignment horizontal="center" vertical="center"/>
    </xf>
    <xf numFmtId="0" fontId="23" fillId="0" borderId="31" xfId="3" applyFont="1" applyBorder="1" applyAlignment="1">
      <alignment horizontal="center" vertical="center" wrapText="1"/>
    </xf>
    <xf numFmtId="0" fontId="23" fillId="0" borderId="31" xfId="3" applyFont="1" applyBorder="1" applyAlignment="1">
      <alignment horizontal="left" vertical="center" wrapText="1"/>
    </xf>
    <xf numFmtId="0" fontId="20" fillId="0" borderId="36" xfId="3" applyFont="1" applyBorder="1" applyAlignment="1">
      <alignment vertical="center" wrapText="1"/>
    </xf>
    <xf numFmtId="0" fontId="3" fillId="0" borderId="40" xfId="3" applyFont="1" applyBorder="1" applyAlignment="1">
      <alignment horizontal="center" vertical="center" wrapText="1"/>
    </xf>
    <xf numFmtId="0" fontId="20" fillId="0" borderId="23" xfId="3" applyFont="1" applyBorder="1" applyAlignment="1">
      <alignment vertical="center" wrapText="1"/>
    </xf>
    <xf numFmtId="0" fontId="20" fillId="0" borderId="55" xfId="3" applyFont="1" applyAlignment="1">
      <alignment horizontal="left" vertical="center" wrapText="1"/>
    </xf>
    <xf numFmtId="0" fontId="3" fillId="0" borderId="40" xfId="3" applyFont="1" applyBorder="1" applyAlignment="1">
      <alignment horizontal="left" vertical="center" wrapText="1"/>
    </xf>
    <xf numFmtId="0" fontId="1" fillId="0" borderId="36" xfId="3" applyFont="1" applyBorder="1" applyAlignment="1">
      <alignment horizontal="center"/>
    </xf>
    <xf numFmtId="49" fontId="9" fillId="2" borderId="40" xfId="3" applyNumberFormat="1" applyFont="1" applyFill="1" applyBorder="1" applyAlignment="1">
      <alignment horizontal="center" vertical="center"/>
    </xf>
    <xf numFmtId="0" fontId="23" fillId="0" borderId="31" xfId="3" applyFont="1" applyBorder="1" applyAlignment="1">
      <alignment vertical="center" wrapText="1"/>
    </xf>
    <xf numFmtId="0" fontId="3" fillId="0" borderId="31" xfId="3" applyFont="1" applyBorder="1" applyAlignment="1">
      <alignment vertical="top" wrapText="1"/>
    </xf>
    <xf numFmtId="0" fontId="9" fillId="2" borderId="57" xfId="3" applyFont="1" applyFill="1" applyBorder="1" applyAlignment="1">
      <alignment horizontal="center" vertical="center"/>
    </xf>
    <xf numFmtId="49" fontId="9" fillId="0" borderId="57" xfId="3" applyNumberFormat="1" applyFont="1" applyBorder="1" applyAlignment="1">
      <alignment horizontal="left" vertical="center"/>
    </xf>
    <xf numFmtId="0" fontId="9" fillId="0" borderId="57" xfId="3" applyFont="1" applyBorder="1"/>
    <xf numFmtId="0" fontId="9" fillId="0" borderId="58" xfId="3" applyFont="1" applyBorder="1"/>
    <xf numFmtId="0" fontId="9" fillId="2" borderId="59" xfId="3" applyFont="1" applyFill="1" applyBorder="1" applyAlignment="1">
      <alignment horizontal="center" vertical="center"/>
    </xf>
    <xf numFmtId="49" fontId="9" fillId="0" borderId="59" xfId="3" applyNumberFormat="1" applyFont="1" applyBorder="1" applyAlignment="1">
      <alignment horizontal="left" vertical="center"/>
    </xf>
    <xf numFmtId="0" fontId="9" fillId="0" borderId="59" xfId="3" applyFont="1" applyBorder="1"/>
    <xf numFmtId="0" fontId="2" fillId="0" borderId="55" xfId="3" applyFont="1"/>
    <xf numFmtId="0" fontId="1" fillId="0" borderId="23" xfId="3" applyFont="1" applyBorder="1" applyAlignment="1">
      <alignment horizontal="center"/>
    </xf>
    <xf numFmtId="0" fontId="2" fillId="0" borderId="23" xfId="3" applyFont="1" applyBorder="1"/>
    <xf numFmtId="0" fontId="3" fillId="2" borderId="57" xfId="3" applyFont="1" applyFill="1" applyBorder="1" applyAlignment="1">
      <alignment horizontal="left" vertical="center" wrapText="1"/>
    </xf>
    <xf numFmtId="0" fontId="3" fillId="2" borderId="55" xfId="3" applyFont="1" applyFill="1" applyBorder="1" applyAlignment="1">
      <alignment vertical="center" wrapText="1"/>
    </xf>
    <xf numFmtId="0" fontId="2" fillId="0" borderId="32" xfId="3" applyFont="1" applyBorder="1"/>
    <xf numFmtId="0" fontId="2" fillId="0" borderId="31" xfId="3" applyFont="1" applyBorder="1"/>
    <xf numFmtId="0" fontId="9" fillId="0" borderId="39" xfId="3" applyFont="1" applyBorder="1" applyAlignment="1">
      <alignment horizontal="center" vertical="center"/>
    </xf>
    <xf numFmtId="0" fontId="3" fillId="0" borderId="39" xfId="3" applyFont="1" applyBorder="1" applyAlignment="1">
      <alignment horizontal="left" vertical="center" wrapText="1"/>
    </xf>
    <xf numFmtId="49" fontId="9" fillId="0" borderId="39" xfId="3" applyNumberFormat="1" applyFont="1" applyBorder="1" applyAlignment="1">
      <alignment horizontal="center" vertical="center"/>
    </xf>
    <xf numFmtId="49" fontId="9" fillId="0" borderId="39" xfId="3" applyNumberFormat="1" applyFont="1" applyBorder="1" applyAlignment="1">
      <alignment horizontal="left" vertical="center"/>
    </xf>
    <xf numFmtId="0" fontId="20" fillId="3" borderId="60" xfId="3" applyFont="1" applyFill="1" applyBorder="1" applyAlignment="1">
      <alignment horizontal="left" vertical="center"/>
    </xf>
    <xf numFmtId="0" fontId="9" fillId="0" borderId="40" xfId="3" applyFont="1" applyBorder="1" applyAlignment="1">
      <alignment horizontal="center" vertical="center"/>
    </xf>
    <xf numFmtId="0" fontId="3" fillId="0" borderId="50" xfId="3" applyFont="1" applyBorder="1" applyAlignment="1">
      <alignment horizontal="left" vertical="center" wrapText="1"/>
    </xf>
    <xf numFmtId="49" fontId="9" fillId="0" borderId="50" xfId="3" applyNumberFormat="1" applyFont="1" applyBorder="1" applyAlignment="1">
      <alignment horizontal="center" vertical="center"/>
    </xf>
    <xf numFmtId="0" fontId="3" fillId="0" borderId="39" xfId="3" applyFont="1" applyBorder="1" applyAlignment="1">
      <alignment horizontal="center" vertical="center" wrapText="1"/>
    </xf>
    <xf numFmtId="0" fontId="3" fillId="0" borderId="31" xfId="3" applyFont="1" applyBorder="1" applyAlignment="1">
      <alignment wrapText="1"/>
    </xf>
    <xf numFmtId="49" fontId="9" fillId="0" borderId="31" xfId="3" applyNumberFormat="1" applyFont="1" applyBorder="1" applyAlignment="1">
      <alignment horizontal="right" vertical="center"/>
    </xf>
    <xf numFmtId="0" fontId="3" fillId="0" borderId="61" xfId="3" applyFont="1" applyBorder="1" applyAlignment="1">
      <alignment horizontal="center" vertical="center" wrapText="1"/>
    </xf>
    <xf numFmtId="0" fontId="9" fillId="0" borderId="62" xfId="3" applyFont="1" applyBorder="1" applyAlignment="1">
      <alignment horizontal="center" vertical="center"/>
    </xf>
    <xf numFmtId="49" fontId="9" fillId="0" borderId="42" xfId="3" applyNumberFormat="1" applyFont="1" applyBorder="1" applyAlignment="1">
      <alignment horizontal="right" vertical="center"/>
    </xf>
    <xf numFmtId="49" fontId="9" fillId="0" borderId="1" xfId="3" applyNumberFormat="1" applyFont="1" applyBorder="1" applyAlignment="1">
      <alignment horizontal="right" vertical="center"/>
    </xf>
    <xf numFmtId="49" fontId="9" fillId="2" borderId="55" xfId="3" applyNumberFormat="1" applyFont="1" applyFill="1" applyBorder="1" applyAlignment="1">
      <alignment horizontal="center" vertical="center"/>
    </xf>
    <xf numFmtId="0" fontId="9" fillId="3" borderId="51" xfId="3" applyFont="1" applyFill="1" applyBorder="1" applyAlignment="1">
      <alignment horizontal="center" vertical="center"/>
    </xf>
    <xf numFmtId="0" fontId="3" fillId="3" borderId="51" xfId="3" applyFont="1" applyFill="1" applyBorder="1" applyAlignment="1">
      <alignment horizontal="center" vertical="center" wrapText="1"/>
    </xf>
    <xf numFmtId="0" fontId="3" fillId="3" borderId="51" xfId="3" applyFont="1" applyFill="1" applyBorder="1" applyAlignment="1">
      <alignment horizontal="left" vertical="center" wrapText="1"/>
    </xf>
    <xf numFmtId="0" fontId="9" fillId="3" borderId="1" xfId="3" applyFont="1" applyFill="1" applyBorder="1" applyAlignment="1">
      <alignment horizontal="center" vertical="center"/>
    </xf>
    <xf numFmtId="49" fontId="9" fillId="3" borderId="51" xfId="3" applyNumberFormat="1" applyFont="1" applyFill="1" applyBorder="1" applyAlignment="1">
      <alignment horizontal="right" vertical="center"/>
    </xf>
    <xf numFmtId="0" fontId="9" fillId="3" borderId="51" xfId="3"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left" vertical="center" wrapText="1"/>
    </xf>
    <xf numFmtId="49" fontId="9" fillId="3" borderId="39" xfId="3" applyNumberFormat="1" applyFont="1" applyFill="1" applyBorder="1" applyAlignment="1">
      <alignment horizontal="center" vertical="center"/>
    </xf>
    <xf numFmtId="49" fontId="9" fillId="3" borderId="55" xfId="3" applyNumberFormat="1" applyFont="1" applyFill="1" applyBorder="1" applyAlignment="1">
      <alignment horizontal="center" vertical="center"/>
    </xf>
    <xf numFmtId="49" fontId="9" fillId="3" borderId="1" xfId="3" applyNumberFormat="1" applyFont="1" applyFill="1" applyBorder="1" applyAlignment="1">
      <alignment horizontal="right" vertical="center"/>
    </xf>
    <xf numFmtId="0" fontId="9" fillId="3" borderId="1" xfId="3" applyFont="1" applyFill="1" applyBorder="1"/>
    <xf numFmtId="0" fontId="9" fillId="3" borderId="63" xfId="3" applyFont="1" applyFill="1" applyBorder="1" applyAlignment="1">
      <alignment horizontal="center" vertical="center"/>
    </xf>
    <xf numFmtId="0" fontId="3" fillId="3" borderId="63" xfId="3" applyFont="1" applyFill="1" applyBorder="1" applyAlignment="1">
      <alignment horizontal="center" vertical="center" wrapText="1"/>
    </xf>
    <xf numFmtId="49" fontId="9" fillId="3" borderId="64" xfId="3" applyNumberFormat="1" applyFont="1" applyFill="1" applyBorder="1" applyAlignment="1">
      <alignment horizontal="center" vertical="center"/>
    </xf>
    <xf numFmtId="0" fontId="1" fillId="0" borderId="51" xfId="3" applyFont="1" applyBorder="1" applyAlignment="1">
      <alignment horizontal="center" vertical="center"/>
    </xf>
    <xf numFmtId="0" fontId="7" fillId="0" borderId="55" xfId="3" applyFont="1" applyAlignment="1">
      <alignment horizontal="center" vertical="center"/>
    </xf>
    <xf numFmtId="0" fontId="3" fillId="2" borderId="39" xfId="3" applyFont="1" applyFill="1" applyBorder="1" applyAlignment="1">
      <alignment vertical="center"/>
    </xf>
    <xf numFmtId="0" fontId="3" fillId="2" borderId="31" xfId="3" applyFont="1" applyFill="1" applyBorder="1" applyAlignment="1">
      <alignment vertical="center"/>
    </xf>
    <xf numFmtId="0" fontId="3" fillId="0" borderId="40" xfId="3" applyFont="1" applyBorder="1" applyAlignment="1">
      <alignment vertical="center" wrapText="1"/>
    </xf>
    <xf numFmtId="0" fontId="3" fillId="3" borderId="31" xfId="3" applyFont="1" applyFill="1" applyBorder="1" applyAlignment="1">
      <alignment horizontal="left" vertical="center" wrapText="1"/>
    </xf>
    <xf numFmtId="0" fontId="20" fillId="0" borderId="36" xfId="3" applyFont="1" applyBorder="1" applyAlignment="1">
      <alignment vertical="center"/>
    </xf>
    <xf numFmtId="0" fontId="3" fillId="2" borderId="31" xfId="3" applyFont="1" applyFill="1" applyBorder="1" applyAlignment="1">
      <alignment horizontal="left" vertical="top" wrapText="1"/>
    </xf>
    <xf numFmtId="0" fontId="20" fillId="0" borderId="65" xfId="3" applyFont="1" applyBorder="1" applyAlignment="1">
      <alignment vertical="center"/>
    </xf>
    <xf numFmtId="0" fontId="3" fillId="0" borderId="66" xfId="3" applyFont="1" applyBorder="1" applyAlignment="1">
      <alignment horizontal="center" vertical="center"/>
    </xf>
    <xf numFmtId="0" fontId="9" fillId="0" borderId="41" xfId="3" applyFont="1" applyBorder="1"/>
    <xf numFmtId="49" fontId="3" fillId="2" borderId="67" xfId="3" applyNumberFormat="1" applyFont="1" applyFill="1" applyBorder="1" applyAlignment="1">
      <alignment vertical="center"/>
    </xf>
    <xf numFmtId="0" fontId="3" fillId="2" borderId="40" xfId="3" applyFont="1" applyFill="1" applyBorder="1" applyAlignment="1">
      <alignment vertical="center" wrapText="1"/>
    </xf>
    <xf numFmtId="0" fontId="9" fillId="0" borderId="12" xfId="3" applyFont="1" applyBorder="1" applyAlignment="1">
      <alignment horizontal="center" vertical="center"/>
    </xf>
    <xf numFmtId="0" fontId="20" fillId="0" borderId="37" xfId="3" applyFont="1" applyBorder="1" applyAlignment="1">
      <alignment horizontal="left" vertical="center" wrapText="1"/>
    </xf>
    <xf numFmtId="0" fontId="20" fillId="0" borderId="55" xfId="3" applyFont="1" applyBorder="1" applyAlignment="1">
      <alignment horizontal="center" vertical="center"/>
    </xf>
    <xf numFmtId="0" fontId="9" fillId="0" borderId="68" xfId="3" applyFont="1" applyBorder="1"/>
    <xf numFmtId="0" fontId="9" fillId="0" borderId="68" xfId="3" applyFont="1" applyBorder="1" applyAlignment="1">
      <alignment horizontal="center" vertical="center"/>
    </xf>
    <xf numFmtId="0" fontId="3" fillId="0" borderId="68" xfId="3" applyFont="1" applyBorder="1" applyAlignment="1">
      <alignment horizontal="center" vertical="center" wrapText="1"/>
    </xf>
    <xf numFmtId="0" fontId="3" fillId="0" borderId="68" xfId="3" applyFont="1" applyBorder="1" applyAlignment="1">
      <alignment vertical="center" wrapText="1"/>
    </xf>
    <xf numFmtId="0" fontId="1" fillId="4" borderId="39" xfId="3" applyFont="1" applyFill="1" applyBorder="1" applyAlignment="1">
      <alignment horizontal="center" vertical="center"/>
    </xf>
    <xf numFmtId="0" fontId="9" fillId="0" borderId="166" xfId="3" applyFont="1" applyBorder="1" applyAlignment="1">
      <alignment horizontal="center" vertical="center"/>
    </xf>
    <xf numFmtId="0" fontId="3" fillId="0" borderId="166" xfId="3" applyFont="1" applyBorder="1" applyAlignment="1">
      <alignment horizontal="center" vertical="center" wrapText="1"/>
    </xf>
    <xf numFmtId="0" fontId="3" fillId="2" borderId="31" xfId="3" applyFont="1" applyFill="1" applyBorder="1" applyAlignment="1">
      <alignment wrapText="1"/>
    </xf>
    <xf numFmtId="0" fontId="20" fillId="0" borderId="23" xfId="3" applyFont="1" applyBorder="1" applyAlignment="1">
      <alignment horizontal="center" vertical="center"/>
    </xf>
    <xf numFmtId="49" fontId="9" fillId="0" borderId="40" xfId="3" applyNumberFormat="1" applyFont="1" applyBorder="1" applyAlignment="1">
      <alignment horizontal="center" vertical="center"/>
    </xf>
    <xf numFmtId="49" fontId="9" fillId="0" borderId="68" xfId="3" applyNumberFormat="1" applyFont="1" applyBorder="1" applyAlignment="1">
      <alignment horizontal="center" vertical="center"/>
    </xf>
    <xf numFmtId="0" fontId="23" fillId="0" borderId="39" xfId="3" applyFont="1" applyBorder="1" applyAlignment="1">
      <alignment horizontal="left" vertical="center" wrapText="1"/>
    </xf>
    <xf numFmtId="0" fontId="2" fillId="0" borderId="55" xfId="3" applyFont="1" applyAlignment="1">
      <alignment vertical="center"/>
    </xf>
    <xf numFmtId="0" fontId="6" fillId="0" borderId="55" xfId="3" applyFont="1" applyAlignment="1">
      <alignment horizontal="center" vertical="center"/>
    </xf>
    <xf numFmtId="0" fontId="9" fillId="0" borderId="55" xfId="3" applyFont="1" applyAlignment="1">
      <alignment vertical="center"/>
    </xf>
    <xf numFmtId="0" fontId="15" fillId="0" borderId="55" xfId="3" applyFont="1" applyAlignment="1">
      <alignment horizontal="left"/>
    </xf>
    <xf numFmtId="0" fontId="9" fillId="0" borderId="55" xfId="3" applyFont="1" applyAlignment="1">
      <alignment horizontal="center" vertical="center"/>
    </xf>
    <xf numFmtId="0" fontId="62" fillId="0" borderId="55" xfId="3" applyFont="1" applyAlignment="1">
      <alignment horizontal="left"/>
    </xf>
    <xf numFmtId="49" fontId="9" fillId="0" borderId="55" xfId="3" applyNumberFormat="1" applyFont="1" applyAlignment="1">
      <alignment horizontal="center" vertical="center"/>
    </xf>
    <xf numFmtId="0" fontId="56" fillId="0" borderId="55" xfId="3" applyFont="1" applyAlignment="1">
      <alignment horizontal="center" vertical="center"/>
    </xf>
    <xf numFmtId="0" fontId="1" fillId="0" borderId="55" xfId="3" applyFont="1" applyAlignment="1">
      <alignment horizontal="center"/>
    </xf>
    <xf numFmtId="0" fontId="58" fillId="0" borderId="55" xfId="3" applyFont="1" applyAlignment="1">
      <alignment horizontal="center" vertical="center"/>
    </xf>
    <xf numFmtId="0" fontId="9" fillId="0" borderId="55" xfId="3" applyFont="1" applyAlignment="1">
      <alignment vertical="center"/>
    </xf>
    <xf numFmtId="0" fontId="9" fillId="0" borderId="55" xfId="3" applyFont="1" applyAlignment="1">
      <alignment horizontal="center" vertical="center"/>
    </xf>
    <xf numFmtId="49" fontId="9" fillId="0" borderId="55" xfId="3" applyNumberFormat="1" applyFont="1" applyAlignment="1">
      <alignment horizontal="center" vertical="center"/>
    </xf>
    <xf numFmtId="0" fontId="1" fillId="0" borderId="55" xfId="3" applyFont="1" applyAlignment="1">
      <alignment horizontal="center"/>
    </xf>
    <xf numFmtId="0" fontId="58" fillId="0" borderId="55" xfId="3" applyFont="1" applyAlignment="1">
      <alignment horizontal="center" vertical="center"/>
    </xf>
    <xf numFmtId="0" fontId="9" fillId="0" borderId="55" xfId="3" applyFont="1" applyAlignment="1">
      <alignment vertical="center"/>
    </xf>
    <xf numFmtId="0" fontId="15" fillId="0" borderId="55" xfId="3" applyFont="1" applyAlignment="1">
      <alignment horizontal="left"/>
    </xf>
    <xf numFmtId="0" fontId="15" fillId="0" borderId="55" xfId="3" applyFont="1" applyAlignment="1">
      <alignment horizontal="center" vertical="center"/>
    </xf>
    <xf numFmtId="0" fontId="1" fillId="0" borderId="55" xfId="3" applyFont="1" applyAlignment="1">
      <alignment horizontal="center"/>
    </xf>
    <xf numFmtId="0" fontId="58" fillId="0" borderId="55" xfId="3" applyFont="1" applyAlignment="1">
      <alignment horizontal="center" vertical="center"/>
    </xf>
    <xf numFmtId="0" fontId="9" fillId="0" borderId="55" xfId="3" applyFont="1" applyAlignment="1">
      <alignment vertical="center"/>
    </xf>
    <xf numFmtId="0" fontId="30" fillId="0" borderId="55" xfId="3" applyFont="1" applyAlignment="1"/>
    <xf numFmtId="0" fontId="1" fillId="0" borderId="55" xfId="3" applyFont="1" applyAlignment="1">
      <alignment horizontal="center"/>
    </xf>
    <xf numFmtId="0" fontId="60" fillId="0" borderId="55" xfId="3" applyFont="1"/>
    <xf numFmtId="0" fontId="60" fillId="0" borderId="55" xfId="3" applyFont="1" applyAlignment="1">
      <alignment vertical="center"/>
    </xf>
    <xf numFmtId="0" fontId="7" fillId="0" borderId="55" xfId="3" applyFont="1"/>
    <xf numFmtId="0" fontId="60" fillId="0" borderId="55" xfId="3" applyFont="1" applyAlignment="1">
      <alignment horizontal="left" vertical="center"/>
    </xf>
    <xf numFmtId="0" fontId="58" fillId="0" borderId="55" xfId="3" applyFont="1" applyAlignment="1">
      <alignment horizontal="center" vertical="center"/>
    </xf>
    <xf numFmtId="0" fontId="8" fillId="0" borderId="55" xfId="3" applyFont="1" applyAlignment="1">
      <alignment vertical="center"/>
    </xf>
    <xf numFmtId="0" fontId="11" fillId="0" borderId="55" xfId="3" applyFont="1" applyAlignment="1">
      <alignment vertical="center"/>
    </xf>
    <xf numFmtId="0" fontId="8" fillId="0" borderId="140" xfId="3" applyFont="1" applyBorder="1" applyAlignment="1">
      <alignment vertical="center" wrapText="1"/>
    </xf>
    <xf numFmtId="0" fontId="14" fillId="0" borderId="141" xfId="3" applyFont="1" applyBorder="1" applyAlignment="1">
      <alignment horizontal="center" vertical="center" wrapText="1"/>
    </xf>
    <xf numFmtId="0" fontId="8" fillId="0" borderId="142" xfId="3" applyFont="1" applyBorder="1" applyAlignment="1">
      <alignment vertical="center" wrapText="1"/>
    </xf>
    <xf numFmtId="0" fontId="9" fillId="0" borderId="55" xfId="3" applyFont="1" applyAlignment="1">
      <alignment vertical="center"/>
    </xf>
    <xf numFmtId="0" fontId="14" fillId="0" borderId="143" xfId="3" applyFont="1" applyBorder="1" applyAlignment="1">
      <alignment horizontal="center" vertical="center" wrapText="1"/>
    </xf>
    <xf numFmtId="0" fontId="17" fillId="0" borderId="142" xfId="3" applyFont="1" applyBorder="1" applyAlignment="1">
      <alignment vertical="center" wrapText="1"/>
    </xf>
    <xf numFmtId="0" fontId="8" fillId="0" borderId="55" xfId="3" applyFont="1"/>
    <xf numFmtId="0" fontId="10" fillId="0" borderId="55" xfId="3" applyFont="1" applyAlignment="1">
      <alignment vertical="center"/>
    </xf>
    <xf numFmtId="0" fontId="8" fillId="0" borderId="144" xfId="3" applyFont="1" applyBorder="1" applyAlignment="1">
      <alignment vertical="center" wrapText="1"/>
    </xf>
    <xf numFmtId="0" fontId="8" fillId="0" borderId="141" xfId="3" applyFont="1" applyBorder="1" applyAlignment="1">
      <alignment horizontal="center" vertical="center" wrapText="1"/>
    </xf>
    <xf numFmtId="0" fontId="8" fillId="0" borderId="143" xfId="3" applyFont="1" applyBorder="1" applyAlignment="1">
      <alignment horizontal="center" vertical="center" wrapText="1"/>
    </xf>
    <xf numFmtId="0" fontId="14" fillId="0" borderId="145" xfId="3" applyFont="1" applyBorder="1" applyAlignment="1">
      <alignment horizontal="center" vertical="center" wrapText="1"/>
    </xf>
    <xf numFmtId="0" fontId="16" fillId="0" borderId="55" xfId="3" applyFont="1" applyAlignment="1">
      <alignment horizontal="left" vertical="center"/>
    </xf>
    <xf numFmtId="0" fontId="10" fillId="0" borderId="55" xfId="3" applyFont="1" applyAlignment="1">
      <alignment horizontal="left" vertical="center"/>
    </xf>
    <xf numFmtId="0" fontId="8" fillId="0" borderId="55" xfId="3" applyFont="1" applyAlignment="1">
      <alignment horizontal="left" vertical="center"/>
    </xf>
    <xf numFmtId="0" fontId="8" fillId="0" borderId="146" xfId="3" applyFont="1" applyBorder="1" applyAlignment="1">
      <alignment vertical="center" wrapText="1"/>
    </xf>
    <xf numFmtId="0" fontId="8" fillId="0" borderId="148" xfId="3" applyFont="1" applyBorder="1" applyAlignment="1">
      <alignment vertical="center" wrapText="1"/>
    </xf>
    <xf numFmtId="0" fontId="1" fillId="0" borderId="55" xfId="3" applyFont="1"/>
    <xf numFmtId="0" fontId="8" fillId="0" borderId="150" xfId="3" applyFont="1" applyBorder="1" applyAlignment="1">
      <alignment vertical="center" wrapText="1"/>
    </xf>
    <xf numFmtId="0" fontId="17" fillId="0" borderId="140" xfId="3" applyFont="1" applyBorder="1" applyAlignment="1">
      <alignment vertical="center" wrapText="1"/>
    </xf>
    <xf numFmtId="0" fontId="14" fillId="0" borderId="55" xfId="3" applyFont="1" applyAlignment="1">
      <alignment vertical="center"/>
    </xf>
    <xf numFmtId="0" fontId="8" fillId="0" borderId="153" xfId="3" applyFont="1" applyBorder="1" applyAlignment="1">
      <alignment vertical="center" wrapText="1"/>
    </xf>
    <xf numFmtId="0" fontId="16" fillId="0" borderId="55" xfId="3" applyFont="1" applyAlignment="1">
      <alignment vertical="center"/>
    </xf>
    <xf numFmtId="0" fontId="61" fillId="0" borderId="55" xfId="3" applyFont="1" applyAlignment="1">
      <alignment vertical="center"/>
    </xf>
    <xf numFmtId="0" fontId="3" fillId="0" borderId="55" xfId="3" applyFont="1" applyAlignment="1">
      <alignment vertical="center"/>
    </xf>
    <xf numFmtId="49" fontId="9" fillId="0" borderId="55" xfId="3" applyNumberFormat="1" applyFont="1" applyAlignment="1">
      <alignment horizontal="center" vertical="center"/>
    </xf>
    <xf numFmtId="0" fontId="15" fillId="0" borderId="55" xfId="3" applyFont="1" applyAlignment="1">
      <alignment horizontal="left" vertical="center"/>
    </xf>
    <xf numFmtId="0" fontId="8" fillId="0" borderId="24" xfId="3" applyFont="1" applyBorder="1" applyAlignment="1">
      <alignment vertical="center" wrapText="1"/>
    </xf>
    <xf numFmtId="0" fontId="12" fillId="0" borderId="24" xfId="3" applyFont="1" applyBorder="1" applyAlignment="1">
      <alignment vertical="center" wrapText="1"/>
    </xf>
    <xf numFmtId="0" fontId="19" fillId="0" borderId="24" xfId="3" applyFont="1" applyBorder="1" applyAlignment="1">
      <alignment horizontal="left" vertical="center" wrapText="1"/>
    </xf>
    <xf numFmtId="0" fontId="19" fillId="0" borderId="13" xfId="3" applyFont="1" applyBorder="1" applyAlignment="1">
      <alignment horizontal="left" vertical="center" wrapText="1"/>
    </xf>
    <xf numFmtId="0" fontId="8" fillId="0" borderId="13" xfId="3" applyFont="1" applyBorder="1" applyAlignment="1">
      <alignment vertical="center" wrapText="1"/>
    </xf>
    <xf numFmtId="0" fontId="18" fillId="0" borderId="15" xfId="3" applyFont="1" applyBorder="1" applyAlignment="1">
      <alignment horizontal="center" vertical="center"/>
    </xf>
    <xf numFmtId="0" fontId="8" fillId="0" borderId="156" xfId="3" applyFont="1" applyBorder="1" applyAlignment="1">
      <alignment vertical="center" wrapText="1"/>
    </xf>
    <xf numFmtId="0" fontId="18" fillId="0" borderId="157" xfId="3" applyFont="1" applyBorder="1" applyAlignment="1">
      <alignment horizontal="center" vertical="center"/>
    </xf>
    <xf numFmtId="0" fontId="64" fillId="0" borderId="55" xfId="3" applyFont="1"/>
    <xf numFmtId="0" fontId="8" fillId="0" borderId="145" xfId="3" applyFont="1" applyBorder="1" applyAlignment="1">
      <alignment horizontal="center" vertical="center" wrapText="1"/>
    </xf>
    <xf numFmtId="0" fontId="7" fillId="0" borderId="55" xfId="3" applyFont="1" applyAlignment="1">
      <alignment vertical="center"/>
    </xf>
    <xf numFmtId="0" fontId="19" fillId="0" borderId="55" xfId="3" applyFont="1" applyAlignment="1">
      <alignment horizontal="left" vertical="center"/>
    </xf>
    <xf numFmtId="0" fontId="3" fillId="0" borderId="55" xfId="3" applyFont="1"/>
    <xf numFmtId="0" fontId="3" fillId="0" borderId="1" xfId="3" applyFont="1" applyBorder="1"/>
    <xf numFmtId="0" fontId="8" fillId="0" borderId="158" xfId="3" applyFont="1" applyBorder="1" applyAlignment="1">
      <alignment vertical="center" wrapText="1"/>
    </xf>
    <xf numFmtId="0" fontId="6" fillId="0" borderId="1" xfId="3" applyFont="1" applyBorder="1" applyAlignment="1">
      <alignment vertical="center"/>
    </xf>
    <xf numFmtId="0" fontId="6" fillId="0" borderId="1" xfId="3" applyFont="1" applyBorder="1"/>
    <xf numFmtId="0" fontId="6" fillId="0" borderId="63" xfId="3" applyFont="1" applyBorder="1"/>
    <xf numFmtId="0" fontId="3" fillId="0" borderId="63" xfId="3" applyFont="1" applyBorder="1" applyAlignment="1">
      <alignment vertical="center"/>
    </xf>
    <xf numFmtId="0" fontId="3" fillId="0" borderId="2" xfId="3" applyFont="1" applyBorder="1"/>
    <xf numFmtId="0" fontId="3" fillId="0" borderId="3" xfId="3" applyFont="1" applyBorder="1"/>
    <xf numFmtId="0" fontId="3" fillId="0" borderId="4" xfId="3" applyFont="1" applyBorder="1"/>
    <xf numFmtId="0" fontId="8" fillId="0" borderId="159" xfId="3" applyFont="1" applyBorder="1" applyAlignment="1">
      <alignment vertical="center" wrapText="1"/>
    </xf>
    <xf numFmtId="0" fontId="3" fillId="0" borderId="5" xfId="3" applyFont="1" applyBorder="1"/>
    <xf numFmtId="0" fontId="3" fillId="0" borderId="5" xfId="3" applyFont="1" applyBorder="1" applyAlignment="1">
      <alignment vertical="center"/>
    </xf>
    <xf numFmtId="0" fontId="8" fillId="0" borderId="152" xfId="3" applyFont="1" applyBorder="1" applyAlignment="1">
      <alignment vertical="center" wrapText="1"/>
    </xf>
    <xf numFmtId="0" fontId="3" fillId="0" borderId="6" xfId="3" applyFont="1" applyBorder="1"/>
    <xf numFmtId="0" fontId="3" fillId="0" borderId="7" xfId="3" applyFont="1" applyBorder="1"/>
    <xf numFmtId="0" fontId="1" fillId="0" borderId="159" xfId="3" applyFont="1" applyBorder="1" applyAlignment="1">
      <alignment vertical="top" wrapText="1"/>
    </xf>
    <xf numFmtId="0" fontId="3" fillId="0" borderId="51" xfId="3" applyFont="1" applyBorder="1"/>
    <xf numFmtId="0" fontId="1" fillId="0" borderId="160" xfId="3" applyFont="1" applyBorder="1" applyAlignment="1">
      <alignment vertical="top" wrapText="1"/>
    </xf>
    <xf numFmtId="0" fontId="3" fillId="0" borderId="11" xfId="3" applyFont="1" applyBorder="1"/>
    <xf numFmtId="0" fontId="1" fillId="0" borderId="152" xfId="3" applyFont="1" applyBorder="1" applyAlignment="1">
      <alignment vertical="top" wrapText="1"/>
    </xf>
    <xf numFmtId="0" fontId="3" fillId="0" borderId="12" xfId="3" applyFont="1" applyBorder="1"/>
    <xf numFmtId="0" fontId="8" fillId="0" borderId="161" xfId="3" applyFont="1" applyBorder="1" applyAlignment="1">
      <alignment vertical="center" wrapText="1"/>
    </xf>
    <xf numFmtId="0" fontId="3" fillId="0" borderId="14" xfId="3" applyFont="1" applyBorder="1"/>
    <xf numFmtId="0" fontId="8" fillId="0" borderId="162" xfId="3" applyFont="1" applyBorder="1" applyAlignment="1">
      <alignment vertical="center" wrapText="1"/>
    </xf>
    <xf numFmtId="0" fontId="3" fillId="0" borderId="63" xfId="3" applyFont="1" applyBorder="1"/>
    <xf numFmtId="0" fontId="8" fillId="0" borderId="163" xfId="3" applyFont="1" applyBorder="1" applyAlignment="1">
      <alignment vertical="center" wrapText="1"/>
    </xf>
    <xf numFmtId="0" fontId="1" fillId="0" borderId="15" xfId="3" applyFont="1" applyBorder="1" applyAlignment="1">
      <alignment vertical="top" wrapText="1"/>
    </xf>
    <xf numFmtId="0" fontId="8" fillId="0" borderId="55" xfId="3" applyFont="1" applyAlignment="1">
      <alignment vertical="center" wrapText="1"/>
    </xf>
    <xf numFmtId="0" fontId="1" fillId="0" borderId="55" xfId="3" applyFont="1" applyAlignment="1">
      <alignment vertical="top" wrapText="1"/>
    </xf>
    <xf numFmtId="0" fontId="6" fillId="0" borderId="55" xfId="3" applyFont="1"/>
    <xf numFmtId="0" fontId="3" fillId="0" borderId="2" xfId="3" applyFont="1" applyBorder="1" applyAlignment="1">
      <alignment vertical="center"/>
    </xf>
    <xf numFmtId="0" fontId="8" fillId="0" borderId="55" xfId="3" quotePrefix="1" applyFont="1" applyAlignment="1">
      <alignment vertical="center"/>
    </xf>
    <xf numFmtId="0" fontId="6" fillId="0" borderId="6" xfId="3" applyFont="1" applyBorder="1"/>
    <xf numFmtId="0" fontId="3" fillId="0" borderId="6" xfId="3" applyFont="1" applyBorder="1" applyAlignment="1">
      <alignment vertical="center"/>
    </xf>
    <xf numFmtId="0" fontId="67" fillId="0" borderId="55" xfId="3" applyFont="1" applyAlignment="1">
      <alignment vertical="center"/>
    </xf>
    <xf numFmtId="0" fontId="12" fillId="0" borderId="55" xfId="3" applyFont="1" applyAlignment="1">
      <alignment vertical="center"/>
    </xf>
    <xf numFmtId="0" fontId="68" fillId="0" borderId="55" xfId="3" applyFont="1" applyAlignment="1">
      <alignment horizontal="left" vertical="center"/>
    </xf>
    <xf numFmtId="0" fontId="19" fillId="0" borderId="55" xfId="3" applyFont="1" applyAlignment="1">
      <alignment vertical="center"/>
    </xf>
    <xf numFmtId="0" fontId="68" fillId="0" borderId="55" xfId="3" applyFont="1" applyAlignment="1">
      <alignment horizontal="left" vertical="center" wrapText="1"/>
    </xf>
    <xf numFmtId="0" fontId="12" fillId="0" borderId="55" xfId="3" applyFont="1" applyAlignment="1">
      <alignment horizontal="left" vertical="center" wrapText="1"/>
    </xf>
    <xf numFmtId="0" fontId="19" fillId="0" borderId="55" xfId="3" applyFont="1" applyAlignment="1">
      <alignment horizontal="left" vertical="center" wrapText="1"/>
    </xf>
    <xf numFmtId="0" fontId="6" fillId="0" borderId="63" xfId="3" applyFont="1" applyBorder="1" applyAlignment="1">
      <alignment vertical="center"/>
    </xf>
    <xf numFmtId="0" fontId="6" fillId="0" borderId="5" xfId="3" applyFont="1" applyBorder="1"/>
    <xf numFmtId="0" fontId="28" fillId="0" borderId="55" xfId="3" applyFont="1" applyAlignment="1">
      <alignment vertical="center"/>
    </xf>
    <xf numFmtId="0" fontId="9" fillId="0" borderId="158" xfId="3" applyFont="1" applyBorder="1" applyAlignment="1">
      <alignment vertical="center" wrapText="1"/>
    </xf>
    <xf numFmtId="0" fontId="6" fillId="0" borderId="51" xfId="3" applyFont="1" applyBorder="1"/>
    <xf numFmtId="0" fontId="9" fillId="0" borderId="164" xfId="3" applyFont="1" applyBorder="1" applyAlignment="1">
      <alignment vertical="center" wrapText="1"/>
    </xf>
    <xf numFmtId="0" fontId="9" fillId="0" borderId="165" xfId="3" applyFont="1" applyBorder="1" applyAlignment="1">
      <alignment vertical="center" wrapText="1"/>
    </xf>
    <xf numFmtId="0" fontId="9" fillId="0" borderId="152" xfId="3" applyFont="1" applyBorder="1" applyAlignment="1">
      <alignment vertical="center" wrapText="1"/>
    </xf>
    <xf numFmtId="0" fontId="9" fillId="0" borderId="159" xfId="3" applyFont="1" applyBorder="1" applyAlignment="1">
      <alignment vertical="center" wrapText="1"/>
    </xf>
    <xf numFmtId="0" fontId="9" fillId="0" borderId="160" xfId="3" applyFont="1" applyBorder="1" applyAlignment="1">
      <alignment vertical="center" wrapText="1"/>
    </xf>
    <xf numFmtId="0" fontId="9" fillId="0" borderId="15" xfId="3" applyFont="1" applyBorder="1" applyAlignment="1">
      <alignment vertical="center" wrapText="1"/>
    </xf>
    <xf numFmtId="0" fontId="15" fillId="0" borderId="70" xfId="1" applyFont="1" applyBorder="1" applyProtection="1">
      <protection locked="0"/>
    </xf>
    <xf numFmtId="0" fontId="9" fillId="0" borderId="70" xfId="1" applyFont="1" applyBorder="1"/>
    <xf numFmtId="0" fontId="9" fillId="0" borderId="69" xfId="1" applyFont="1" applyBorder="1"/>
    <xf numFmtId="0" fontId="9" fillId="0" borderId="167" xfId="1" applyFont="1" applyBorder="1"/>
    <xf numFmtId="0" fontId="9" fillId="6" borderId="68" xfId="1" applyFont="1" applyFill="1" applyBorder="1"/>
    <xf numFmtId="0" fontId="21" fillId="0" borderId="0" xfId="0" applyFont="1" applyAlignment="1"/>
    <xf numFmtId="0" fontId="9" fillId="0" borderId="170" xfId="0" applyFont="1" applyBorder="1" applyAlignment="1">
      <alignment horizontal="center"/>
    </xf>
    <xf numFmtId="0" fontId="50" fillId="0" borderId="95" xfId="1" applyFont="1" applyBorder="1" applyAlignment="1" applyProtection="1">
      <alignment horizontal="left" vertical="center"/>
    </xf>
    <xf numFmtId="0" fontId="50" fillId="0" borderId="97" xfId="1" applyFont="1" applyBorder="1" applyAlignment="1" applyProtection="1">
      <alignment vertical="center"/>
    </xf>
    <xf numFmtId="0" fontId="1" fillId="0" borderId="121" xfId="1" applyBorder="1"/>
    <xf numFmtId="0" fontId="74" fillId="0" borderId="55" xfId="1" applyFont="1" applyBorder="1" applyProtection="1"/>
    <xf numFmtId="0" fontId="74" fillId="0" borderId="121" xfId="1" applyFont="1" applyBorder="1" applyProtection="1"/>
    <xf numFmtId="0" fontId="76" fillId="0" borderId="55" xfId="1" applyFont="1" applyBorder="1" applyAlignment="1" applyProtection="1">
      <alignment vertical="center" wrapText="1"/>
    </xf>
    <xf numFmtId="0" fontId="75" fillId="0" borderId="55" xfId="1" applyFont="1" applyBorder="1" applyProtection="1"/>
    <xf numFmtId="0" fontId="77" fillId="0" borderId="55" xfId="1" applyFont="1" applyBorder="1" applyProtection="1"/>
    <xf numFmtId="0" fontId="74" fillId="0" borderId="55" xfId="1" applyFont="1" applyBorder="1" applyProtection="1">
      <protection locked="0"/>
    </xf>
    <xf numFmtId="0" fontId="74" fillId="0" borderId="55" xfId="1" applyFont="1" applyBorder="1" applyAlignment="1" applyProtection="1">
      <alignment horizontal="center"/>
      <protection locked="0"/>
    </xf>
    <xf numFmtId="0" fontId="53" fillId="0" borderId="55" xfId="1" applyFont="1" applyBorder="1" applyProtection="1"/>
    <xf numFmtId="0" fontId="35" fillId="0" borderId="121" xfId="1" applyFont="1" applyBorder="1" applyAlignment="1" applyProtection="1">
      <alignment horizontal="center"/>
    </xf>
    <xf numFmtId="0" fontId="77" fillId="0" borderId="55" xfId="1" applyFont="1" applyBorder="1" applyProtection="1">
      <protection locked="0"/>
    </xf>
    <xf numFmtId="0" fontId="74" fillId="0" borderId="121" xfId="1" applyFont="1" applyBorder="1" applyProtection="1">
      <protection locked="0"/>
    </xf>
    <xf numFmtId="0" fontId="74" fillId="0" borderId="55" xfId="1" applyFont="1" applyBorder="1" applyAlignment="1" applyProtection="1">
      <alignment horizontal="center"/>
    </xf>
    <xf numFmtId="0" fontId="9" fillId="0" borderId="97" xfId="1" applyFont="1" applyBorder="1" applyAlignment="1">
      <alignment horizontal="left" wrapText="1"/>
    </xf>
    <xf numFmtId="0" fontId="1" fillId="0" borderId="71" xfId="1" applyBorder="1" applyAlignment="1">
      <alignment horizontal="left"/>
    </xf>
    <xf numFmtId="0" fontId="1" fillId="0" borderId="86" xfId="1" applyBorder="1" applyAlignment="1">
      <alignment horizontal="left"/>
    </xf>
    <xf numFmtId="0" fontId="9" fillId="0" borderId="70" xfId="1" applyFont="1" applyBorder="1" applyAlignment="1">
      <alignment horizontal="left"/>
    </xf>
    <xf numFmtId="0" fontId="9" fillId="0" borderId="86" xfId="1" applyFont="1" applyBorder="1" applyAlignment="1">
      <alignment horizontal="left"/>
    </xf>
    <xf numFmtId="0" fontId="9" fillId="0" borderId="110" xfId="1" applyFont="1" applyBorder="1" applyAlignment="1">
      <alignment horizontal="left"/>
    </xf>
    <xf numFmtId="0" fontId="9" fillId="0" borderId="93" xfId="1" applyFont="1" applyBorder="1" applyAlignment="1">
      <alignment horizontal="left"/>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9" fillId="0" borderId="168" xfId="0" applyFont="1" applyBorder="1" applyAlignment="1">
      <alignment horizontal="left" vertical="center" wrapText="1"/>
    </xf>
    <xf numFmtId="0" fontId="9" fillId="0" borderId="169" xfId="0" applyFont="1" applyBorder="1" applyAlignment="1">
      <alignment horizontal="left" vertical="center"/>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3" fillId="6" borderId="107" xfId="0" applyFont="1" applyFill="1" applyBorder="1" applyAlignment="1">
      <alignment horizontal="center"/>
    </xf>
    <xf numFmtId="0" fontId="13" fillId="6" borderId="137" xfId="0" applyFont="1" applyFill="1" applyBorder="1" applyAlignment="1">
      <alignment horizontal="center"/>
    </xf>
    <xf numFmtId="0" fontId="9" fillId="0" borderId="97" xfId="0" applyFont="1" applyBorder="1" applyAlignment="1">
      <alignment horizontal="left"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15" fillId="0" borderId="107" xfId="0" applyFont="1" applyBorder="1" applyAlignment="1">
      <alignment horizontal="center" vertical="center" wrapText="1"/>
    </xf>
    <xf numFmtId="0" fontId="15" fillId="0" borderId="137" xfId="0" applyFont="1" applyBorder="1" applyAlignment="1">
      <alignment horizontal="center" vertical="center" wrapText="1"/>
    </xf>
    <xf numFmtId="0" fontId="15" fillId="0" borderId="106" xfId="0" applyFont="1" applyBorder="1" applyAlignment="1">
      <alignment horizontal="left" vertical="center" wrapText="1"/>
    </xf>
    <xf numFmtId="0" fontId="15" fillId="0" borderId="107" xfId="0" applyFont="1" applyBorder="1" applyAlignment="1">
      <alignment horizontal="left" vertical="center" wrapText="1"/>
    </xf>
    <xf numFmtId="0" fontId="15" fillId="0" borderId="82" xfId="0" applyFont="1" applyBorder="1" applyAlignment="1">
      <alignment horizontal="center" vertical="center" wrapText="1"/>
    </xf>
    <xf numFmtId="0" fontId="15" fillId="0" borderId="136" xfId="0" applyFont="1" applyBorder="1" applyAlignment="1">
      <alignment horizontal="center" vertical="center" wrapText="1"/>
    </xf>
    <xf numFmtId="0" fontId="15" fillId="0" borderId="102" xfId="0" applyFont="1" applyBorder="1" applyAlignment="1">
      <alignment horizontal="left" vertical="center" wrapText="1"/>
    </xf>
    <xf numFmtId="0" fontId="15" fillId="0" borderId="82" xfId="0" applyFont="1" applyBorder="1" applyAlignment="1">
      <alignment horizontal="left" vertical="center" wrapText="1"/>
    </xf>
    <xf numFmtId="0" fontId="9" fillId="6" borderId="68" xfId="0" applyFont="1" applyFill="1" applyBorder="1" applyAlignment="1">
      <alignment horizontal="center"/>
    </xf>
    <xf numFmtId="0" fontId="9" fillId="6" borderId="87" xfId="0" applyFont="1" applyFill="1" applyBorder="1" applyAlignment="1">
      <alignment horizontal="center"/>
    </xf>
    <xf numFmtId="0" fontId="51" fillId="0" borderId="87" xfId="1" applyFont="1" applyBorder="1" applyAlignment="1" applyProtection="1">
      <alignment horizontal="center" vertical="center" wrapText="1"/>
      <protection locked="0"/>
    </xf>
    <xf numFmtId="0" fontId="51" fillId="0" borderId="137" xfId="1" applyFont="1" applyBorder="1" applyAlignment="1" applyProtection="1">
      <alignment horizontal="center" vertical="center" wrapText="1"/>
      <protection locked="0"/>
    </xf>
    <xf numFmtId="0" fontId="37" fillId="0" borderId="79" xfId="1" applyFont="1" applyBorder="1" applyAlignment="1" applyProtection="1">
      <alignment horizontal="center" vertical="center"/>
    </xf>
    <xf numFmtId="0" fontId="37" fillId="0" borderId="80" xfId="1" applyFont="1" applyBorder="1" applyAlignment="1" applyProtection="1">
      <alignment horizontal="center" vertical="center"/>
    </xf>
    <xf numFmtId="0" fontId="50" fillId="0" borderId="85" xfId="1" applyFont="1" applyBorder="1" applyAlignment="1" applyProtection="1">
      <alignment horizontal="left" vertical="center" wrapText="1"/>
    </xf>
    <xf numFmtId="0" fontId="50" fillId="0" borderId="68" xfId="1" applyFont="1" applyBorder="1" applyAlignment="1" applyProtection="1">
      <alignment horizontal="left" vertical="center" wrapText="1"/>
    </xf>
    <xf numFmtId="0" fontId="50" fillId="0" borderId="106" xfId="1" applyFont="1" applyBorder="1" applyAlignment="1" applyProtection="1">
      <alignment horizontal="left" vertical="center" wrapText="1"/>
    </xf>
    <xf numFmtId="0" fontId="50" fillId="0" borderId="107" xfId="1" applyFont="1" applyBorder="1" applyAlignment="1" applyProtection="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138" xfId="0" applyFont="1" applyBorder="1" applyAlignment="1">
      <alignment horizontal="left" vertical="center" wrapText="1"/>
    </xf>
    <xf numFmtId="0" fontId="15" fillId="0" borderId="139" xfId="0" applyFont="1" applyBorder="1" applyAlignment="1">
      <alignment horizontal="center" vertical="center" wrapText="1"/>
    </xf>
    <xf numFmtId="0" fontId="15" fillId="0" borderId="135" xfId="0" applyFont="1" applyBorder="1" applyAlignment="1">
      <alignment horizontal="center" vertical="center" wrapText="1"/>
    </xf>
    <xf numFmtId="0" fontId="9" fillId="0" borderId="99" xfId="0" applyFont="1" applyBorder="1" applyAlignment="1">
      <alignment horizontal="left" vertical="center"/>
    </xf>
    <xf numFmtId="0" fontId="9" fillId="0" borderId="100" xfId="0" applyFont="1" applyBorder="1" applyAlignment="1">
      <alignment horizontal="left" vertical="center"/>
    </xf>
    <xf numFmtId="0" fontId="9" fillId="0" borderId="93" xfId="0" applyFont="1" applyBorder="1" applyAlignment="1">
      <alignment horizontal="left" vertical="center"/>
    </xf>
    <xf numFmtId="0" fontId="47" fillId="0" borderId="55" xfId="1" applyFont="1" applyAlignment="1" applyProtection="1">
      <alignment horizontal="center" vertical="center"/>
    </xf>
    <xf numFmtId="0" fontId="15" fillId="0" borderId="95" xfId="0" applyFont="1" applyBorder="1" applyAlignment="1">
      <alignment horizontal="left" vertical="center" wrapText="1"/>
    </xf>
    <xf numFmtId="0" fontId="15" fillId="0" borderId="83" xfId="0" applyFont="1" applyBorder="1" applyAlignment="1">
      <alignment horizontal="left" vertical="center" wrapText="1"/>
    </xf>
    <xf numFmtId="0" fontId="15" fillId="0" borderId="96" xfId="0" applyFont="1" applyBorder="1" applyAlignment="1">
      <alignment horizontal="left" vertical="center" wrapText="1"/>
    </xf>
    <xf numFmtId="0" fontId="9" fillId="0" borderId="97" xfId="0" applyFont="1" applyBorder="1" applyAlignment="1">
      <alignment horizontal="left" vertical="center" wrapText="1"/>
    </xf>
    <xf numFmtId="0" fontId="37" fillId="0" borderId="81" xfId="1" applyFont="1" applyBorder="1" applyAlignment="1" applyProtection="1">
      <alignment horizontal="center" vertical="center"/>
    </xf>
    <xf numFmtId="0" fontId="51" fillId="0" borderId="171" xfId="1" applyNumberFormat="1" applyFont="1" applyBorder="1" applyAlignment="1" applyProtection="1">
      <alignment horizontal="left" vertical="center"/>
      <protection locked="0"/>
    </xf>
    <xf numFmtId="0" fontId="51" fillId="0" borderId="80" xfId="1" applyNumberFormat="1" applyFont="1" applyBorder="1" applyAlignment="1" applyProtection="1">
      <alignment horizontal="left" vertical="center"/>
      <protection locked="0"/>
    </xf>
    <xf numFmtId="0" fontId="51" fillId="0" borderId="81" xfId="1" applyNumberFormat="1" applyFont="1" applyBorder="1" applyAlignment="1" applyProtection="1">
      <alignment horizontal="left" vertical="center"/>
      <protection locked="0"/>
    </xf>
    <xf numFmtId="0" fontId="50" fillId="0" borderId="122" xfId="1" applyFont="1" applyBorder="1" applyAlignment="1" applyProtection="1">
      <alignment horizontal="left" vertical="center" wrapText="1"/>
      <protection locked="0"/>
    </xf>
    <xf numFmtId="0" fontId="50" fillId="0" borderId="104" xfId="1" applyFont="1" applyBorder="1" applyAlignment="1" applyProtection="1">
      <alignment horizontal="left" vertical="center" wrapText="1"/>
      <protection locked="0"/>
    </xf>
    <xf numFmtId="0" fontId="50" fillId="0" borderId="121" xfId="1" applyFont="1" applyBorder="1" applyAlignment="1" applyProtection="1">
      <alignment horizontal="left" vertical="center" wrapText="1"/>
      <protection locked="0"/>
    </xf>
    <xf numFmtId="0" fontId="50" fillId="0" borderId="77" xfId="1" applyFont="1" applyBorder="1" applyAlignment="1" applyProtection="1">
      <alignment horizontal="left" vertical="center" wrapText="1"/>
      <protection locked="0"/>
    </xf>
    <xf numFmtId="49" fontId="51" fillId="0" borderId="108" xfId="1" applyNumberFormat="1" applyFont="1" applyBorder="1" applyAlignment="1" applyProtection="1">
      <alignment horizontal="left" vertical="center"/>
      <protection locked="0"/>
    </xf>
    <xf numFmtId="49" fontId="51" fillId="0" borderId="83" xfId="1" applyNumberFormat="1" applyFont="1" applyBorder="1" applyAlignment="1" applyProtection="1">
      <alignment horizontal="left" vertical="center"/>
      <protection locked="0"/>
    </xf>
    <xf numFmtId="49" fontId="51" fillId="0" borderId="84" xfId="1" applyNumberFormat="1" applyFont="1" applyBorder="1" applyAlignment="1" applyProtection="1">
      <alignment horizontal="left" vertical="center"/>
      <protection locked="0"/>
    </xf>
    <xf numFmtId="0" fontId="51" fillId="0" borderId="68" xfId="1" applyFont="1" applyBorder="1" applyAlignment="1" applyProtection="1">
      <alignment horizontal="left" vertical="center"/>
      <protection locked="0"/>
    </xf>
    <xf numFmtId="0" fontId="51" fillId="0" borderId="87" xfId="1" applyFont="1" applyBorder="1" applyAlignment="1" applyProtection="1">
      <alignment horizontal="left" vertical="center"/>
      <protection locked="0"/>
    </xf>
    <xf numFmtId="0" fontId="50" fillId="0" borderId="131" xfId="1" applyFont="1" applyBorder="1" applyAlignment="1" applyProtection="1">
      <alignment horizontal="left" vertical="center"/>
      <protection locked="0"/>
    </xf>
    <xf numFmtId="0" fontId="50" fillId="0" borderId="132" xfId="1" applyFont="1" applyBorder="1" applyAlignment="1" applyProtection="1">
      <alignment horizontal="left" vertical="center"/>
      <protection locked="0"/>
    </xf>
    <xf numFmtId="0" fontId="50" fillId="0" borderId="133" xfId="1" applyFont="1" applyBorder="1" applyAlignment="1" applyProtection="1">
      <alignment horizontal="left" vertical="center" wrapText="1"/>
      <protection locked="0"/>
    </xf>
    <xf numFmtId="0" fontId="50" fillId="0" borderId="134" xfId="1" applyFont="1" applyBorder="1" applyAlignment="1" applyProtection="1">
      <alignment horizontal="left" vertical="center" wrapText="1"/>
      <protection locked="0"/>
    </xf>
    <xf numFmtId="0" fontId="50" fillId="0" borderId="131" xfId="1" applyFont="1" applyBorder="1" applyAlignment="1" applyProtection="1">
      <alignment horizontal="left" vertical="center" wrapText="1"/>
      <protection locked="0"/>
    </xf>
    <xf numFmtId="0" fontId="50" fillId="0" borderId="132" xfId="1" applyFont="1" applyBorder="1" applyAlignment="1" applyProtection="1">
      <alignment horizontal="left" vertical="center" wrapText="1"/>
      <protection locked="0"/>
    </xf>
    <xf numFmtId="3" fontId="51" fillId="0" borderId="68" xfId="1" applyNumberFormat="1" applyFont="1" applyBorder="1" applyAlignment="1" applyProtection="1">
      <alignment horizontal="left" vertical="center"/>
      <protection locked="0"/>
    </xf>
    <xf numFmtId="3" fontId="51" fillId="0" borderId="87" xfId="1" applyNumberFormat="1" applyFont="1" applyBorder="1" applyAlignment="1" applyProtection="1">
      <alignment horizontal="left" vertical="center"/>
      <protection locked="0"/>
    </xf>
    <xf numFmtId="0" fontId="50" fillId="0" borderId="133" xfId="1" applyFont="1" applyBorder="1" applyAlignment="1" applyProtection="1">
      <alignment horizontal="left" vertical="center"/>
      <protection locked="0"/>
    </xf>
    <xf numFmtId="0" fontId="50" fillId="0" borderId="134" xfId="1" applyFont="1" applyBorder="1" applyAlignment="1" applyProtection="1">
      <alignment horizontal="left" vertical="center"/>
      <protection locked="0"/>
    </xf>
    <xf numFmtId="0" fontId="51" fillId="0" borderId="107" xfId="1" applyFont="1" applyBorder="1" applyAlignment="1" applyProtection="1">
      <alignment horizontal="left" vertical="center"/>
      <protection locked="0"/>
    </xf>
    <xf numFmtId="0" fontId="51" fillId="0" borderId="137" xfId="1" applyFont="1" applyBorder="1" applyAlignment="1" applyProtection="1">
      <alignment horizontal="left" vertical="center"/>
      <protection locked="0"/>
    </xf>
    <xf numFmtId="0" fontId="50" fillId="0" borderId="120" xfId="1" applyFont="1" applyBorder="1" applyAlignment="1" applyProtection="1">
      <alignment horizontal="left" vertical="top"/>
      <protection locked="0"/>
    </xf>
    <xf numFmtId="0" fontId="50" fillId="0" borderId="78" xfId="1" applyFont="1" applyBorder="1" applyAlignment="1" applyProtection="1">
      <alignment horizontal="left" vertical="top"/>
      <protection locked="0"/>
    </xf>
    <xf numFmtId="0" fontId="9" fillId="0" borderId="99" xfId="0" applyFont="1" applyBorder="1" applyAlignment="1">
      <alignment horizontal="left" vertical="center" wrapText="1"/>
    </xf>
    <xf numFmtId="0" fontId="9" fillId="0" borderId="100" xfId="0" applyFont="1" applyBorder="1" applyAlignment="1">
      <alignment horizontal="left" vertical="center" wrapText="1"/>
    </xf>
    <xf numFmtId="0" fontId="9" fillId="0" borderId="93" xfId="0" applyFont="1" applyBorder="1" applyAlignment="1">
      <alignment horizontal="left" vertical="center" wrapText="1"/>
    </xf>
    <xf numFmtId="0" fontId="15" fillId="0" borderId="55" xfId="3" applyFont="1" applyAlignment="1">
      <alignment horizontal="left"/>
    </xf>
    <xf numFmtId="0" fontId="30" fillId="0" borderId="55" xfId="3" applyFont="1" applyAlignment="1"/>
    <xf numFmtId="0" fontId="9" fillId="0" borderId="55" xfId="3" applyFont="1"/>
    <xf numFmtId="0" fontId="20" fillId="0" borderId="37" xfId="3" applyFont="1" applyBorder="1" applyAlignment="1">
      <alignment horizontal="left" vertical="center"/>
    </xf>
    <xf numFmtId="0" fontId="1" fillId="0" borderId="37" xfId="3" applyFont="1" applyBorder="1"/>
    <xf numFmtId="0" fontId="20" fillId="0" borderId="32" xfId="3" applyFont="1" applyBorder="1" applyAlignment="1">
      <alignment vertical="center"/>
    </xf>
    <xf numFmtId="0" fontId="1" fillId="0" borderId="32" xfId="3" applyFont="1" applyBorder="1"/>
    <xf numFmtId="0" fontId="20" fillId="0" borderId="23" xfId="3" applyFont="1" applyBorder="1" applyAlignment="1">
      <alignment vertical="center"/>
    </xf>
    <xf numFmtId="0" fontId="1" fillId="0" borderId="23" xfId="3" applyFont="1" applyBorder="1"/>
    <xf numFmtId="0" fontId="20" fillId="0" borderId="12" xfId="3" applyFont="1" applyBorder="1" applyAlignment="1">
      <alignment vertical="center"/>
    </xf>
    <xf numFmtId="0" fontId="1" fillId="0" borderId="12" xfId="3" applyFont="1" applyBorder="1"/>
    <xf numFmtId="0" fontId="15" fillId="0" borderId="43" xfId="3" applyFont="1" applyBorder="1" applyAlignment="1">
      <alignment horizontal="left" vertical="center"/>
    </xf>
    <xf numFmtId="0" fontId="1" fillId="0" borderId="44" xfId="3" applyFont="1" applyBorder="1"/>
    <xf numFmtId="0" fontId="1" fillId="0" borderId="15" xfId="3" applyFont="1" applyBorder="1"/>
    <xf numFmtId="0" fontId="36" fillId="0" borderId="121" xfId="1" applyFont="1" applyBorder="1" applyAlignment="1" applyProtection="1">
      <alignment horizontal="left"/>
    </xf>
    <xf numFmtId="0" fontId="36" fillId="0" borderId="55" xfId="1" applyFont="1" applyBorder="1" applyAlignment="1" applyProtection="1">
      <alignment horizontal="left"/>
    </xf>
    <xf numFmtId="0" fontId="36" fillId="0" borderId="77" xfId="1" applyFont="1" applyBorder="1" applyAlignment="1" applyProtection="1">
      <alignment horizontal="left"/>
    </xf>
    <xf numFmtId="0" fontId="36" fillId="0" borderId="68" xfId="1" applyFont="1" applyBorder="1" applyAlignment="1">
      <alignment horizontal="center"/>
    </xf>
    <xf numFmtId="0" fontId="37" fillId="9" borderId="73" xfId="1" applyFont="1" applyFill="1" applyBorder="1" applyAlignment="1">
      <alignment horizontal="center" vertical="center"/>
    </xf>
    <xf numFmtId="0" fontId="37" fillId="9" borderId="90" xfId="1" applyFont="1" applyFill="1" applyBorder="1" applyAlignment="1">
      <alignment horizontal="center" vertical="center"/>
    </xf>
    <xf numFmtId="0" fontId="37" fillId="5" borderId="68" xfId="1" applyFont="1" applyFill="1" applyBorder="1" applyAlignment="1">
      <alignment horizontal="center"/>
    </xf>
    <xf numFmtId="0" fontId="42" fillId="0" borderId="79" xfId="1" applyFont="1" applyBorder="1" applyAlignment="1" applyProtection="1">
      <alignment horizontal="center" vertical="center" wrapText="1"/>
    </xf>
    <xf numFmtId="0" fontId="42" fillId="0" borderId="80" xfId="1" applyFont="1" applyBorder="1" applyAlignment="1" applyProtection="1">
      <alignment horizontal="center" vertical="center" wrapText="1"/>
    </xf>
    <xf numFmtId="0" fontId="42" fillId="0" borderId="81" xfId="1" applyFont="1" applyBorder="1" applyAlignment="1" applyProtection="1">
      <alignment horizontal="center" vertical="center" wrapText="1"/>
    </xf>
    <xf numFmtId="0" fontId="36" fillId="0" borderId="122" xfId="1" applyFont="1" applyBorder="1" applyAlignment="1" applyProtection="1">
      <alignment horizontal="left"/>
    </xf>
    <xf numFmtId="0" fontId="36" fillId="0" borderId="103" xfId="1" applyFont="1" applyBorder="1" applyAlignment="1" applyProtection="1">
      <alignment horizontal="left"/>
    </xf>
    <xf numFmtId="0" fontId="36" fillId="0" borderId="104" xfId="1" applyFont="1" applyBorder="1" applyAlignment="1" applyProtection="1">
      <alignment horizontal="left"/>
    </xf>
    <xf numFmtId="49" fontId="36" fillId="0" borderId="121" xfId="1" applyNumberFormat="1" applyFont="1" applyBorder="1" applyAlignment="1" applyProtection="1">
      <alignment horizontal="left"/>
    </xf>
    <xf numFmtId="0" fontId="34" fillId="0" borderId="74" xfId="1" applyFont="1" applyBorder="1" applyAlignment="1" applyProtection="1">
      <alignment horizontal="left" vertical="top" wrapText="1"/>
    </xf>
    <xf numFmtId="0" fontId="34" fillId="0" borderId="55" xfId="1" applyFont="1" applyBorder="1" applyAlignment="1" applyProtection="1">
      <alignment horizontal="left" vertical="top" wrapText="1"/>
    </xf>
    <xf numFmtId="0" fontId="39" fillId="0" borderId="55" xfId="1" applyFont="1" applyBorder="1" applyAlignment="1" applyProtection="1">
      <alignment horizontal="left" vertical="center" wrapText="1"/>
    </xf>
    <xf numFmtId="164" fontId="36" fillId="0" borderId="120" xfId="1" applyNumberFormat="1" applyFont="1" applyBorder="1" applyAlignment="1" applyProtection="1">
      <alignment horizontal="left"/>
    </xf>
    <xf numFmtId="164" fontId="36" fillId="0" borderId="92" xfId="1" applyNumberFormat="1" applyFont="1" applyBorder="1" applyAlignment="1" applyProtection="1">
      <alignment horizontal="left"/>
    </xf>
    <xf numFmtId="164" fontId="36" fillId="0" borderId="78" xfId="1" applyNumberFormat="1" applyFont="1" applyBorder="1" applyAlignment="1" applyProtection="1">
      <alignment horizontal="left"/>
    </xf>
    <xf numFmtId="0" fontId="37" fillId="7" borderId="70" xfId="1" applyFont="1" applyFill="1" applyBorder="1" applyAlignment="1" applyProtection="1">
      <alignment horizontal="center"/>
    </xf>
    <xf numFmtId="0" fontId="37" fillId="7" borderId="71" xfId="1" applyFont="1" applyFill="1" applyBorder="1" applyAlignment="1" applyProtection="1">
      <alignment horizontal="center"/>
    </xf>
    <xf numFmtId="0" fontId="37" fillId="7" borderId="86" xfId="1" applyFont="1" applyFill="1" applyBorder="1" applyAlignment="1" applyProtection="1">
      <alignment horizontal="center"/>
    </xf>
    <xf numFmtId="0" fontId="37" fillId="8" borderId="72" xfId="1" applyFont="1" applyFill="1" applyBorder="1" applyAlignment="1">
      <alignment horizontal="center" vertical="center"/>
    </xf>
    <xf numFmtId="0" fontId="37" fillId="8" borderId="90" xfId="1" applyFont="1" applyFill="1" applyBorder="1" applyAlignment="1">
      <alignment horizontal="center" vertical="center"/>
    </xf>
    <xf numFmtId="0" fontId="37" fillId="8" borderId="75" xfId="1" applyFont="1" applyFill="1" applyBorder="1" applyAlignment="1">
      <alignment horizontal="center" vertical="center"/>
    </xf>
    <xf numFmtId="0" fontId="37" fillId="8" borderId="126" xfId="1" applyFont="1" applyFill="1" applyBorder="1" applyAlignment="1">
      <alignment horizontal="center" vertical="center"/>
    </xf>
    <xf numFmtId="0" fontId="1" fillId="0" borderId="55" xfId="1" applyBorder="1" applyAlignment="1">
      <alignment horizontal="center" vertical="center" wrapText="1"/>
    </xf>
    <xf numFmtId="0" fontId="73" fillId="0" borderId="121" xfId="1" applyFont="1" applyBorder="1" applyAlignment="1" applyProtection="1">
      <alignment horizontal="left"/>
    </xf>
    <xf numFmtId="0" fontId="73" fillId="0" borderId="55" xfId="1" applyFont="1" applyBorder="1" applyAlignment="1" applyProtection="1">
      <alignment horizontal="left"/>
    </xf>
    <xf numFmtId="0" fontId="39" fillId="0" borderId="55" xfId="1" applyFont="1" applyAlignment="1" applyProtection="1">
      <alignment horizontal="left" wrapText="1"/>
    </xf>
    <xf numFmtId="0" fontId="37" fillId="9" borderId="55" xfId="1" applyFont="1" applyFill="1" applyBorder="1" applyAlignment="1" applyProtection="1">
      <alignment horizontal="center"/>
    </xf>
    <xf numFmtId="0" fontId="12" fillId="0" borderId="8" xfId="3" applyFont="1" applyBorder="1" applyAlignment="1">
      <alignment vertical="center" wrapText="1"/>
    </xf>
    <xf numFmtId="0" fontId="1" fillId="0" borderId="10" xfId="3" applyFont="1" applyBorder="1"/>
    <xf numFmtId="0" fontId="8" fillId="0" borderId="147" xfId="3" applyFont="1" applyBorder="1" applyAlignment="1">
      <alignment horizontal="center" vertical="center" wrapText="1"/>
    </xf>
    <xf numFmtId="0" fontId="1" fillId="0" borderId="149" xfId="3" applyFont="1" applyBorder="1"/>
    <xf numFmtId="0" fontId="1" fillId="0" borderId="151" xfId="3" applyFont="1" applyBorder="1"/>
    <xf numFmtId="0" fontId="8" fillId="0" borderId="154" xfId="3" applyFont="1" applyBorder="1" applyAlignment="1">
      <alignment horizontal="center" vertical="center" wrapText="1"/>
    </xf>
    <xf numFmtId="0" fontId="10" fillId="0" borderId="8" xfId="3" applyFont="1" applyBorder="1" applyAlignment="1">
      <alignment vertical="center" wrapText="1"/>
    </xf>
    <xf numFmtId="0" fontId="18" fillId="0" borderId="147" xfId="3" applyFont="1" applyBorder="1" applyAlignment="1">
      <alignment horizontal="center" vertical="center"/>
    </xf>
    <xf numFmtId="0" fontId="1" fillId="0" borderId="155" xfId="3" applyFont="1" applyBorder="1"/>
    <xf numFmtId="0" fontId="18" fillId="0" borderId="25" xfId="3" applyFont="1" applyBorder="1" applyAlignment="1">
      <alignment horizontal="center" vertical="center"/>
    </xf>
    <xf numFmtId="0" fontId="1" fillId="0" borderId="24" xfId="3" applyFont="1" applyBorder="1"/>
    <xf numFmtId="0" fontId="1" fillId="0" borderId="13" xfId="3" applyFont="1" applyBorder="1"/>
    <xf numFmtId="0" fontId="8" fillId="0" borderId="55" xfId="3" applyFont="1" applyAlignment="1">
      <alignment horizontal="left" vertical="center" wrapText="1"/>
    </xf>
    <xf numFmtId="0" fontId="8" fillId="0" borderId="8" xfId="3" applyFont="1" applyBorder="1" applyAlignment="1">
      <alignment horizontal="center" vertical="center" wrapText="1"/>
    </xf>
    <xf numFmtId="0" fontId="8" fillId="0" borderId="8" xfId="3" applyFont="1" applyBorder="1" applyAlignment="1">
      <alignment vertical="center" wrapText="1"/>
    </xf>
    <xf numFmtId="0" fontId="19" fillId="0" borderId="55" xfId="3" applyFont="1" applyAlignment="1">
      <alignment horizontal="left" vertical="center" wrapText="1"/>
    </xf>
    <xf numFmtId="0" fontId="12" fillId="0" borderId="55" xfId="3" applyFont="1" applyAlignment="1">
      <alignment horizontal="left" vertical="center" wrapText="1"/>
    </xf>
    <xf numFmtId="0" fontId="19" fillId="0" borderId="55" xfId="3" applyFont="1" applyAlignment="1">
      <alignment horizontal="left" vertical="center"/>
    </xf>
    <xf numFmtId="0" fontId="68" fillId="0" borderId="55" xfId="3" applyFont="1" applyAlignment="1">
      <alignment horizontal="left" vertical="center" wrapText="1"/>
    </xf>
    <xf numFmtId="0" fontId="19" fillId="0" borderId="55" xfId="3" applyFont="1" applyAlignment="1">
      <alignment wrapText="1"/>
    </xf>
    <xf numFmtId="0" fontId="8" fillId="0" borderId="25" xfId="3" applyFont="1" applyBorder="1" applyAlignment="1">
      <alignment vertical="center" wrapText="1"/>
    </xf>
    <xf numFmtId="0" fontId="9" fillId="0" borderId="25" xfId="3" applyFont="1" applyBorder="1" applyAlignment="1">
      <alignment vertical="center" wrapText="1"/>
    </xf>
    <xf numFmtId="0" fontId="9" fillId="0" borderId="8" xfId="3" applyFont="1" applyBorder="1" applyAlignment="1">
      <alignment vertical="center" wrapText="1"/>
    </xf>
  </cellXfs>
  <cellStyles count="4564">
    <cellStyle name="20% - Accent1 2" xfId="23"/>
    <cellStyle name="20% - Accent1 3" xfId="24"/>
    <cellStyle name="20% - Accent2 2" xfId="25"/>
    <cellStyle name="20% - Accent2 3" xfId="26"/>
    <cellStyle name="20% - Accent3 2" xfId="27"/>
    <cellStyle name="20% - Accent3 3" xfId="28"/>
    <cellStyle name="20% - Accent4 2" xfId="29"/>
    <cellStyle name="20% - Accent4 3" xfId="30"/>
    <cellStyle name="20% - Accent5 2" xfId="31"/>
    <cellStyle name="20% - Accent5 3" xfId="32"/>
    <cellStyle name="20% - Accent6 2" xfId="33"/>
    <cellStyle name="20% - Accent6 3" xfId="34"/>
    <cellStyle name="40% - Accent1 2" xfId="35"/>
    <cellStyle name="40% - Accent1 3" xfId="36"/>
    <cellStyle name="40% - Accent2 2" xfId="37"/>
    <cellStyle name="40% - Accent2 3" xfId="38"/>
    <cellStyle name="40% - Accent3 2" xfId="39"/>
    <cellStyle name="40% - Accent3 3" xfId="40"/>
    <cellStyle name="40% - Accent4 2" xfId="41"/>
    <cellStyle name="40% - Accent4 3" xfId="42"/>
    <cellStyle name="40% - Accent5 2" xfId="43"/>
    <cellStyle name="40% - Accent5 3" xfId="44"/>
    <cellStyle name="40% - Accent6 2" xfId="45"/>
    <cellStyle name="40% - Accent6 3" xfId="46"/>
    <cellStyle name="Berekening" xfId="4"/>
    <cellStyle name="Berekening 10" xfId="47"/>
    <cellStyle name="Berekening 10 10" xfId="2310"/>
    <cellStyle name="Berekening 10 2" xfId="48"/>
    <cellStyle name="Berekening 10 2 2" xfId="49"/>
    <cellStyle name="Berekening 10 2 2 2" xfId="2312"/>
    <cellStyle name="Berekening 10 2 3" xfId="50"/>
    <cellStyle name="Berekening 10 2 3 2" xfId="2313"/>
    <cellStyle name="Berekening 10 2 4" xfId="2311"/>
    <cellStyle name="Berekening 10 3" xfId="51"/>
    <cellStyle name="Berekening 10 3 2" xfId="52"/>
    <cellStyle name="Berekening 10 3 2 2" xfId="2315"/>
    <cellStyle name="Berekening 10 3 3" xfId="53"/>
    <cellStyle name="Berekening 10 3 3 2" xfId="2316"/>
    <cellStyle name="Berekening 10 3 4" xfId="2314"/>
    <cellStyle name="Berekening 10 4" xfId="54"/>
    <cellStyle name="Berekening 10 4 2" xfId="55"/>
    <cellStyle name="Berekening 10 4 2 2" xfId="2318"/>
    <cellStyle name="Berekening 10 4 3" xfId="56"/>
    <cellStyle name="Berekening 10 4 3 2" xfId="2319"/>
    <cellStyle name="Berekening 10 4 4" xfId="2317"/>
    <cellStyle name="Berekening 10 5" xfId="57"/>
    <cellStyle name="Berekening 10 5 2" xfId="58"/>
    <cellStyle name="Berekening 10 5 2 2" xfId="2321"/>
    <cellStyle name="Berekening 10 5 3" xfId="59"/>
    <cellStyle name="Berekening 10 5 3 2" xfId="2322"/>
    <cellStyle name="Berekening 10 5 4" xfId="2320"/>
    <cellStyle name="Berekening 10 6" xfId="60"/>
    <cellStyle name="Berekening 10 6 2" xfId="61"/>
    <cellStyle name="Berekening 10 6 2 2" xfId="2324"/>
    <cellStyle name="Berekening 10 6 3" xfId="62"/>
    <cellStyle name="Berekening 10 6 3 2" xfId="2325"/>
    <cellStyle name="Berekening 10 6 4" xfId="2323"/>
    <cellStyle name="Berekening 10 7" xfId="63"/>
    <cellStyle name="Berekening 10 7 2" xfId="64"/>
    <cellStyle name="Berekening 10 7 2 2" xfId="2327"/>
    <cellStyle name="Berekening 10 7 3" xfId="65"/>
    <cellStyle name="Berekening 10 7 3 2" xfId="2328"/>
    <cellStyle name="Berekening 10 7 4" xfId="2326"/>
    <cellStyle name="Berekening 10 8" xfId="66"/>
    <cellStyle name="Berekening 10 8 2" xfId="2329"/>
    <cellStyle name="Berekening 10 9" xfId="67"/>
    <cellStyle name="Berekening 10 9 2" xfId="2330"/>
    <cellStyle name="Berekening 11" xfId="68"/>
    <cellStyle name="Berekening 11 10" xfId="2331"/>
    <cellStyle name="Berekening 11 2" xfId="69"/>
    <cellStyle name="Berekening 11 2 2" xfId="70"/>
    <cellStyle name="Berekening 11 2 2 2" xfId="2333"/>
    <cellStyle name="Berekening 11 2 3" xfId="71"/>
    <cellStyle name="Berekening 11 2 3 2" xfId="2334"/>
    <cellStyle name="Berekening 11 2 4" xfId="2332"/>
    <cellStyle name="Berekening 11 3" xfId="72"/>
    <cellStyle name="Berekening 11 3 2" xfId="73"/>
    <cellStyle name="Berekening 11 3 2 2" xfId="2336"/>
    <cellStyle name="Berekening 11 3 3" xfId="74"/>
    <cellStyle name="Berekening 11 3 3 2" xfId="2337"/>
    <cellStyle name="Berekening 11 3 4" xfId="2335"/>
    <cellStyle name="Berekening 11 4" xfId="75"/>
    <cellStyle name="Berekening 11 4 2" xfId="76"/>
    <cellStyle name="Berekening 11 4 2 2" xfId="2339"/>
    <cellStyle name="Berekening 11 4 3" xfId="77"/>
    <cellStyle name="Berekening 11 4 3 2" xfId="2340"/>
    <cellStyle name="Berekening 11 4 4" xfId="2338"/>
    <cellStyle name="Berekening 11 5" xfId="78"/>
    <cellStyle name="Berekening 11 5 2" xfId="79"/>
    <cellStyle name="Berekening 11 5 2 2" xfId="2342"/>
    <cellStyle name="Berekening 11 5 3" xfId="80"/>
    <cellStyle name="Berekening 11 5 3 2" xfId="2343"/>
    <cellStyle name="Berekening 11 5 4" xfId="2341"/>
    <cellStyle name="Berekening 11 6" xfId="81"/>
    <cellStyle name="Berekening 11 6 2" xfId="82"/>
    <cellStyle name="Berekening 11 6 2 2" xfId="2345"/>
    <cellStyle name="Berekening 11 6 3" xfId="83"/>
    <cellStyle name="Berekening 11 6 3 2" xfId="2346"/>
    <cellStyle name="Berekening 11 6 4" xfId="2344"/>
    <cellStyle name="Berekening 11 7" xfId="84"/>
    <cellStyle name="Berekening 11 7 2" xfId="85"/>
    <cellStyle name="Berekening 11 7 2 2" xfId="2348"/>
    <cellStyle name="Berekening 11 7 3" xfId="86"/>
    <cellStyle name="Berekening 11 7 3 2" xfId="2349"/>
    <cellStyle name="Berekening 11 7 4" xfId="2347"/>
    <cellStyle name="Berekening 11 8" xfId="87"/>
    <cellStyle name="Berekening 11 8 2" xfId="2350"/>
    <cellStyle name="Berekening 11 9" xfId="88"/>
    <cellStyle name="Berekening 11 9 2" xfId="2351"/>
    <cellStyle name="Berekening 12" xfId="89"/>
    <cellStyle name="Berekening 12 10" xfId="2352"/>
    <cellStyle name="Berekening 12 2" xfId="90"/>
    <cellStyle name="Berekening 12 2 2" xfId="91"/>
    <cellStyle name="Berekening 12 2 2 2" xfId="2354"/>
    <cellStyle name="Berekening 12 2 3" xfId="92"/>
    <cellStyle name="Berekening 12 2 3 2" xfId="2355"/>
    <cellStyle name="Berekening 12 2 4" xfId="2353"/>
    <cellStyle name="Berekening 12 3" xfId="93"/>
    <cellStyle name="Berekening 12 3 2" xfId="94"/>
    <cellStyle name="Berekening 12 3 2 2" xfId="2357"/>
    <cellStyle name="Berekening 12 3 3" xfId="95"/>
    <cellStyle name="Berekening 12 3 3 2" xfId="2358"/>
    <cellStyle name="Berekening 12 3 4" xfId="2356"/>
    <cellStyle name="Berekening 12 4" xfId="96"/>
    <cellStyle name="Berekening 12 4 2" xfId="97"/>
    <cellStyle name="Berekening 12 4 2 2" xfId="2360"/>
    <cellStyle name="Berekening 12 4 3" xfId="98"/>
    <cellStyle name="Berekening 12 4 3 2" xfId="2361"/>
    <cellStyle name="Berekening 12 4 4" xfId="2359"/>
    <cellStyle name="Berekening 12 5" xfId="99"/>
    <cellStyle name="Berekening 12 5 2" xfId="100"/>
    <cellStyle name="Berekening 12 5 2 2" xfId="2363"/>
    <cellStyle name="Berekening 12 5 3" xfId="101"/>
    <cellStyle name="Berekening 12 5 3 2" xfId="2364"/>
    <cellStyle name="Berekening 12 5 4" xfId="2362"/>
    <cellStyle name="Berekening 12 6" xfId="102"/>
    <cellStyle name="Berekening 12 6 2" xfId="103"/>
    <cellStyle name="Berekening 12 6 2 2" xfId="2366"/>
    <cellStyle name="Berekening 12 6 3" xfId="104"/>
    <cellStyle name="Berekening 12 6 3 2" xfId="2367"/>
    <cellStyle name="Berekening 12 6 4" xfId="2365"/>
    <cellStyle name="Berekening 12 7" xfId="105"/>
    <cellStyle name="Berekening 12 7 2" xfId="106"/>
    <cellStyle name="Berekening 12 7 2 2" xfId="2369"/>
    <cellStyle name="Berekening 12 7 3" xfId="107"/>
    <cellStyle name="Berekening 12 7 3 2" xfId="2370"/>
    <cellStyle name="Berekening 12 7 4" xfId="2368"/>
    <cellStyle name="Berekening 12 8" xfId="108"/>
    <cellStyle name="Berekening 12 8 2" xfId="2371"/>
    <cellStyle name="Berekening 12 9" xfId="109"/>
    <cellStyle name="Berekening 12 9 2" xfId="2372"/>
    <cellStyle name="Berekening 13" xfId="110"/>
    <cellStyle name="Berekening 13 2" xfId="111"/>
    <cellStyle name="Berekening 13 2 2" xfId="2374"/>
    <cellStyle name="Berekening 13 3" xfId="112"/>
    <cellStyle name="Berekening 13 3 2" xfId="2375"/>
    <cellStyle name="Berekening 13 4" xfId="2373"/>
    <cellStyle name="Berekening 14" xfId="113"/>
    <cellStyle name="Berekening 14 2" xfId="2376"/>
    <cellStyle name="Berekening 2" xfId="114"/>
    <cellStyle name="Berekening 2 10" xfId="115"/>
    <cellStyle name="Berekening 2 10 10" xfId="2378"/>
    <cellStyle name="Berekening 2 10 2" xfId="116"/>
    <cellStyle name="Berekening 2 10 2 2" xfId="117"/>
    <cellStyle name="Berekening 2 10 2 2 2" xfId="2380"/>
    <cellStyle name="Berekening 2 10 2 3" xfId="118"/>
    <cellStyle name="Berekening 2 10 2 3 2" xfId="2381"/>
    <cellStyle name="Berekening 2 10 2 4" xfId="2379"/>
    <cellStyle name="Berekening 2 10 3" xfId="119"/>
    <cellStyle name="Berekening 2 10 3 2" xfId="120"/>
    <cellStyle name="Berekening 2 10 3 2 2" xfId="2383"/>
    <cellStyle name="Berekening 2 10 3 3" xfId="121"/>
    <cellStyle name="Berekening 2 10 3 3 2" xfId="2384"/>
    <cellStyle name="Berekening 2 10 3 4" xfId="2382"/>
    <cellStyle name="Berekening 2 10 4" xfId="122"/>
    <cellStyle name="Berekening 2 10 4 2" xfId="123"/>
    <cellStyle name="Berekening 2 10 4 2 2" xfId="2386"/>
    <cellStyle name="Berekening 2 10 4 3" xfId="124"/>
    <cellStyle name="Berekening 2 10 4 3 2" xfId="2387"/>
    <cellStyle name="Berekening 2 10 4 4" xfId="2385"/>
    <cellStyle name="Berekening 2 10 5" xfId="125"/>
    <cellStyle name="Berekening 2 10 5 2" xfId="126"/>
    <cellStyle name="Berekening 2 10 5 2 2" xfId="2389"/>
    <cellStyle name="Berekening 2 10 5 3" xfId="127"/>
    <cellStyle name="Berekening 2 10 5 3 2" xfId="2390"/>
    <cellStyle name="Berekening 2 10 5 4" xfId="2388"/>
    <cellStyle name="Berekening 2 10 6" xfId="128"/>
    <cellStyle name="Berekening 2 10 6 2" xfId="129"/>
    <cellStyle name="Berekening 2 10 6 2 2" xfId="2392"/>
    <cellStyle name="Berekening 2 10 6 3" xfId="130"/>
    <cellStyle name="Berekening 2 10 6 3 2" xfId="2393"/>
    <cellStyle name="Berekening 2 10 6 4" xfId="2391"/>
    <cellStyle name="Berekening 2 10 7" xfId="131"/>
    <cellStyle name="Berekening 2 10 7 2" xfId="132"/>
    <cellStyle name="Berekening 2 10 7 2 2" xfId="2395"/>
    <cellStyle name="Berekening 2 10 7 3" xfId="133"/>
    <cellStyle name="Berekening 2 10 7 3 2" xfId="2396"/>
    <cellStyle name="Berekening 2 10 7 4" xfId="2394"/>
    <cellStyle name="Berekening 2 10 8" xfId="134"/>
    <cellStyle name="Berekening 2 10 8 2" xfId="2397"/>
    <cellStyle name="Berekening 2 10 9" xfId="135"/>
    <cellStyle name="Berekening 2 10 9 2" xfId="2398"/>
    <cellStyle name="Berekening 2 11" xfId="136"/>
    <cellStyle name="Berekening 2 11 10" xfId="2399"/>
    <cellStyle name="Berekening 2 11 2" xfId="137"/>
    <cellStyle name="Berekening 2 11 2 2" xfId="138"/>
    <cellStyle name="Berekening 2 11 2 2 2" xfId="2401"/>
    <cellStyle name="Berekening 2 11 2 3" xfId="139"/>
    <cellStyle name="Berekening 2 11 2 3 2" xfId="2402"/>
    <cellStyle name="Berekening 2 11 2 4" xfId="2400"/>
    <cellStyle name="Berekening 2 11 3" xfId="140"/>
    <cellStyle name="Berekening 2 11 3 2" xfId="141"/>
    <cellStyle name="Berekening 2 11 3 2 2" xfId="2404"/>
    <cellStyle name="Berekening 2 11 3 3" xfId="142"/>
    <cellStyle name="Berekening 2 11 3 3 2" xfId="2405"/>
    <cellStyle name="Berekening 2 11 3 4" xfId="2403"/>
    <cellStyle name="Berekening 2 11 4" xfId="143"/>
    <cellStyle name="Berekening 2 11 4 2" xfId="144"/>
    <cellStyle name="Berekening 2 11 4 2 2" xfId="2407"/>
    <cellStyle name="Berekening 2 11 4 3" xfId="145"/>
    <cellStyle name="Berekening 2 11 4 3 2" xfId="2408"/>
    <cellStyle name="Berekening 2 11 4 4" xfId="2406"/>
    <cellStyle name="Berekening 2 11 5" xfId="146"/>
    <cellStyle name="Berekening 2 11 5 2" xfId="147"/>
    <cellStyle name="Berekening 2 11 5 2 2" xfId="2410"/>
    <cellStyle name="Berekening 2 11 5 3" xfId="148"/>
    <cellStyle name="Berekening 2 11 5 3 2" xfId="2411"/>
    <cellStyle name="Berekening 2 11 5 4" xfId="2409"/>
    <cellStyle name="Berekening 2 11 6" xfId="149"/>
    <cellStyle name="Berekening 2 11 6 2" xfId="150"/>
    <cellStyle name="Berekening 2 11 6 2 2" xfId="2413"/>
    <cellStyle name="Berekening 2 11 6 3" xfId="151"/>
    <cellStyle name="Berekening 2 11 6 3 2" xfId="2414"/>
    <cellStyle name="Berekening 2 11 6 4" xfId="2412"/>
    <cellStyle name="Berekening 2 11 7" xfId="152"/>
    <cellStyle name="Berekening 2 11 7 2" xfId="153"/>
    <cellStyle name="Berekening 2 11 7 2 2" xfId="2416"/>
    <cellStyle name="Berekening 2 11 7 3" xfId="154"/>
    <cellStyle name="Berekening 2 11 7 3 2" xfId="2417"/>
    <cellStyle name="Berekening 2 11 7 4" xfId="2415"/>
    <cellStyle name="Berekening 2 11 8" xfId="155"/>
    <cellStyle name="Berekening 2 11 8 2" xfId="2418"/>
    <cellStyle name="Berekening 2 11 9" xfId="156"/>
    <cellStyle name="Berekening 2 11 9 2" xfId="2419"/>
    <cellStyle name="Berekening 2 12" xfId="157"/>
    <cellStyle name="Berekening 2 12 2" xfId="158"/>
    <cellStyle name="Berekening 2 12 2 2" xfId="2421"/>
    <cellStyle name="Berekening 2 12 3" xfId="159"/>
    <cellStyle name="Berekening 2 12 3 2" xfId="2422"/>
    <cellStyle name="Berekening 2 12 4" xfId="2420"/>
    <cellStyle name="Berekening 2 13" xfId="160"/>
    <cellStyle name="Berekening 2 13 2" xfId="161"/>
    <cellStyle name="Berekening 2 13 2 2" xfId="2424"/>
    <cellStyle name="Berekening 2 13 3" xfId="162"/>
    <cellStyle name="Berekening 2 13 3 2" xfId="2425"/>
    <cellStyle name="Berekening 2 13 4" xfId="2423"/>
    <cellStyle name="Berekening 2 14" xfId="163"/>
    <cellStyle name="Berekening 2 14 2" xfId="164"/>
    <cellStyle name="Berekening 2 14 2 2" xfId="2427"/>
    <cellStyle name="Berekening 2 14 3" xfId="165"/>
    <cellStyle name="Berekening 2 14 3 2" xfId="2428"/>
    <cellStyle name="Berekening 2 14 4" xfId="2426"/>
    <cellStyle name="Berekening 2 15" xfId="166"/>
    <cellStyle name="Berekening 2 15 2" xfId="167"/>
    <cellStyle name="Berekening 2 15 2 2" xfId="2430"/>
    <cellStyle name="Berekening 2 15 3" xfId="168"/>
    <cellStyle name="Berekening 2 15 3 2" xfId="2431"/>
    <cellStyle name="Berekening 2 15 4" xfId="2429"/>
    <cellStyle name="Berekening 2 16" xfId="169"/>
    <cellStyle name="Berekening 2 16 2" xfId="170"/>
    <cellStyle name="Berekening 2 16 2 2" xfId="2433"/>
    <cellStyle name="Berekening 2 16 3" xfId="171"/>
    <cellStyle name="Berekening 2 16 3 2" xfId="2434"/>
    <cellStyle name="Berekening 2 16 4" xfId="2432"/>
    <cellStyle name="Berekening 2 17" xfId="172"/>
    <cellStyle name="Berekening 2 17 2" xfId="173"/>
    <cellStyle name="Berekening 2 17 2 2" xfId="2436"/>
    <cellStyle name="Berekening 2 17 3" xfId="174"/>
    <cellStyle name="Berekening 2 17 3 2" xfId="2437"/>
    <cellStyle name="Berekening 2 17 4" xfId="2435"/>
    <cellStyle name="Berekening 2 18" xfId="175"/>
    <cellStyle name="Berekening 2 18 2" xfId="176"/>
    <cellStyle name="Berekening 2 18 2 2" xfId="2439"/>
    <cellStyle name="Berekening 2 18 3" xfId="177"/>
    <cellStyle name="Berekening 2 18 3 2" xfId="2440"/>
    <cellStyle name="Berekening 2 18 4" xfId="2438"/>
    <cellStyle name="Berekening 2 19" xfId="178"/>
    <cellStyle name="Berekening 2 19 2" xfId="2441"/>
    <cellStyle name="Berekening 2 2" xfId="179"/>
    <cellStyle name="Berekening 2 2 10" xfId="2442"/>
    <cellStyle name="Berekening 2 2 2" xfId="180"/>
    <cellStyle name="Berekening 2 2 2 2" xfId="181"/>
    <cellStyle name="Berekening 2 2 2 2 2" xfId="2444"/>
    <cellStyle name="Berekening 2 2 2 3" xfId="182"/>
    <cellStyle name="Berekening 2 2 2 3 2" xfId="2445"/>
    <cellStyle name="Berekening 2 2 2 4" xfId="2443"/>
    <cellStyle name="Berekening 2 2 3" xfId="183"/>
    <cellStyle name="Berekening 2 2 3 2" xfId="184"/>
    <cellStyle name="Berekening 2 2 3 2 2" xfId="2447"/>
    <cellStyle name="Berekening 2 2 3 3" xfId="185"/>
    <cellStyle name="Berekening 2 2 3 3 2" xfId="2448"/>
    <cellStyle name="Berekening 2 2 3 4" xfId="2446"/>
    <cellStyle name="Berekening 2 2 4" xfId="186"/>
    <cellStyle name="Berekening 2 2 4 2" xfId="187"/>
    <cellStyle name="Berekening 2 2 4 2 2" xfId="2450"/>
    <cellStyle name="Berekening 2 2 4 3" xfId="188"/>
    <cellStyle name="Berekening 2 2 4 3 2" xfId="2451"/>
    <cellStyle name="Berekening 2 2 4 4" xfId="2449"/>
    <cellStyle name="Berekening 2 2 5" xfId="189"/>
    <cellStyle name="Berekening 2 2 5 2" xfId="190"/>
    <cellStyle name="Berekening 2 2 5 2 2" xfId="2453"/>
    <cellStyle name="Berekening 2 2 5 3" xfId="191"/>
    <cellStyle name="Berekening 2 2 5 3 2" xfId="2454"/>
    <cellStyle name="Berekening 2 2 5 4" xfId="2452"/>
    <cellStyle name="Berekening 2 2 6" xfId="192"/>
    <cellStyle name="Berekening 2 2 6 2" xfId="193"/>
    <cellStyle name="Berekening 2 2 6 2 2" xfId="2456"/>
    <cellStyle name="Berekening 2 2 6 3" xfId="194"/>
    <cellStyle name="Berekening 2 2 6 3 2" xfId="2457"/>
    <cellStyle name="Berekening 2 2 6 4" xfId="2455"/>
    <cellStyle name="Berekening 2 2 7" xfId="195"/>
    <cellStyle name="Berekening 2 2 7 2" xfId="196"/>
    <cellStyle name="Berekening 2 2 7 2 2" xfId="2459"/>
    <cellStyle name="Berekening 2 2 7 3" xfId="197"/>
    <cellStyle name="Berekening 2 2 7 3 2" xfId="2460"/>
    <cellStyle name="Berekening 2 2 7 4" xfId="2458"/>
    <cellStyle name="Berekening 2 2 8" xfId="198"/>
    <cellStyle name="Berekening 2 2 8 2" xfId="2461"/>
    <cellStyle name="Berekening 2 2 9" xfId="199"/>
    <cellStyle name="Berekening 2 2 9 2" xfId="2462"/>
    <cellStyle name="Berekening 2 20" xfId="2377"/>
    <cellStyle name="Berekening 2 3" xfId="200"/>
    <cellStyle name="Berekening 2 3 10" xfId="2463"/>
    <cellStyle name="Berekening 2 3 2" xfId="201"/>
    <cellStyle name="Berekening 2 3 2 2" xfId="202"/>
    <cellStyle name="Berekening 2 3 2 2 2" xfId="2465"/>
    <cellStyle name="Berekening 2 3 2 3" xfId="203"/>
    <cellStyle name="Berekening 2 3 2 3 2" xfId="2466"/>
    <cellStyle name="Berekening 2 3 2 4" xfId="2464"/>
    <cellStyle name="Berekening 2 3 3" xfId="204"/>
    <cellStyle name="Berekening 2 3 3 2" xfId="205"/>
    <cellStyle name="Berekening 2 3 3 2 2" xfId="2468"/>
    <cellStyle name="Berekening 2 3 3 3" xfId="206"/>
    <cellStyle name="Berekening 2 3 3 3 2" xfId="2469"/>
    <cellStyle name="Berekening 2 3 3 4" xfId="2467"/>
    <cellStyle name="Berekening 2 3 4" xfId="207"/>
    <cellStyle name="Berekening 2 3 4 2" xfId="208"/>
    <cellStyle name="Berekening 2 3 4 2 2" xfId="2471"/>
    <cellStyle name="Berekening 2 3 4 3" xfId="209"/>
    <cellStyle name="Berekening 2 3 4 3 2" xfId="2472"/>
    <cellStyle name="Berekening 2 3 4 4" xfId="2470"/>
    <cellStyle name="Berekening 2 3 5" xfId="210"/>
    <cellStyle name="Berekening 2 3 5 2" xfId="211"/>
    <cellStyle name="Berekening 2 3 5 2 2" xfId="2474"/>
    <cellStyle name="Berekening 2 3 5 3" xfId="212"/>
    <cellStyle name="Berekening 2 3 5 3 2" xfId="2475"/>
    <cellStyle name="Berekening 2 3 5 4" xfId="2473"/>
    <cellStyle name="Berekening 2 3 6" xfId="213"/>
    <cellStyle name="Berekening 2 3 6 2" xfId="214"/>
    <cellStyle name="Berekening 2 3 6 2 2" xfId="2477"/>
    <cellStyle name="Berekening 2 3 6 3" xfId="215"/>
    <cellStyle name="Berekening 2 3 6 3 2" xfId="2478"/>
    <cellStyle name="Berekening 2 3 6 4" xfId="2476"/>
    <cellStyle name="Berekening 2 3 7" xfId="216"/>
    <cellStyle name="Berekening 2 3 7 2" xfId="217"/>
    <cellStyle name="Berekening 2 3 7 2 2" xfId="2480"/>
    <cellStyle name="Berekening 2 3 7 3" xfId="218"/>
    <cellStyle name="Berekening 2 3 7 3 2" xfId="2481"/>
    <cellStyle name="Berekening 2 3 7 4" xfId="2479"/>
    <cellStyle name="Berekening 2 3 8" xfId="219"/>
    <cellStyle name="Berekening 2 3 8 2" xfId="2482"/>
    <cellStyle name="Berekening 2 3 9" xfId="220"/>
    <cellStyle name="Berekening 2 3 9 2" xfId="2483"/>
    <cellStyle name="Berekening 2 4" xfId="221"/>
    <cellStyle name="Berekening 2 4 10" xfId="2484"/>
    <cellStyle name="Berekening 2 4 2" xfId="222"/>
    <cellStyle name="Berekening 2 4 2 2" xfId="223"/>
    <cellStyle name="Berekening 2 4 2 2 2" xfId="2486"/>
    <cellStyle name="Berekening 2 4 2 3" xfId="224"/>
    <cellStyle name="Berekening 2 4 2 3 2" xfId="2487"/>
    <cellStyle name="Berekening 2 4 2 4" xfId="2485"/>
    <cellStyle name="Berekening 2 4 3" xfId="225"/>
    <cellStyle name="Berekening 2 4 3 2" xfId="226"/>
    <cellStyle name="Berekening 2 4 3 2 2" xfId="2489"/>
    <cellStyle name="Berekening 2 4 3 3" xfId="227"/>
    <cellStyle name="Berekening 2 4 3 3 2" xfId="2490"/>
    <cellStyle name="Berekening 2 4 3 4" xfId="2488"/>
    <cellStyle name="Berekening 2 4 4" xfId="228"/>
    <cellStyle name="Berekening 2 4 4 2" xfId="229"/>
    <cellStyle name="Berekening 2 4 4 2 2" xfId="2492"/>
    <cellStyle name="Berekening 2 4 4 3" xfId="230"/>
    <cellStyle name="Berekening 2 4 4 3 2" xfId="2493"/>
    <cellStyle name="Berekening 2 4 4 4" xfId="2491"/>
    <cellStyle name="Berekening 2 4 5" xfId="231"/>
    <cellStyle name="Berekening 2 4 5 2" xfId="232"/>
    <cellStyle name="Berekening 2 4 5 2 2" xfId="2495"/>
    <cellStyle name="Berekening 2 4 5 3" xfId="233"/>
    <cellStyle name="Berekening 2 4 5 3 2" xfId="2496"/>
    <cellStyle name="Berekening 2 4 5 4" xfId="2494"/>
    <cellStyle name="Berekening 2 4 6" xfId="234"/>
    <cellStyle name="Berekening 2 4 6 2" xfId="235"/>
    <cellStyle name="Berekening 2 4 6 2 2" xfId="2498"/>
    <cellStyle name="Berekening 2 4 6 3" xfId="236"/>
    <cellStyle name="Berekening 2 4 6 3 2" xfId="2499"/>
    <cellStyle name="Berekening 2 4 6 4" xfId="2497"/>
    <cellStyle name="Berekening 2 4 7" xfId="237"/>
    <cellStyle name="Berekening 2 4 7 2" xfId="238"/>
    <cellStyle name="Berekening 2 4 7 2 2" xfId="2501"/>
    <cellStyle name="Berekening 2 4 7 3" xfId="239"/>
    <cellStyle name="Berekening 2 4 7 3 2" xfId="2502"/>
    <cellStyle name="Berekening 2 4 7 4" xfId="2500"/>
    <cellStyle name="Berekening 2 4 8" xfId="240"/>
    <cellStyle name="Berekening 2 4 8 2" xfId="2503"/>
    <cellStyle name="Berekening 2 4 9" xfId="241"/>
    <cellStyle name="Berekening 2 4 9 2" xfId="2504"/>
    <cellStyle name="Berekening 2 5" xfId="242"/>
    <cellStyle name="Berekening 2 5 10" xfId="2505"/>
    <cellStyle name="Berekening 2 5 2" xfId="243"/>
    <cellStyle name="Berekening 2 5 2 2" xfId="244"/>
    <cellStyle name="Berekening 2 5 2 2 2" xfId="2507"/>
    <cellStyle name="Berekening 2 5 2 3" xfId="245"/>
    <cellStyle name="Berekening 2 5 2 3 2" xfId="2508"/>
    <cellStyle name="Berekening 2 5 2 4" xfId="2506"/>
    <cellStyle name="Berekening 2 5 3" xfId="246"/>
    <cellStyle name="Berekening 2 5 3 2" xfId="247"/>
    <cellStyle name="Berekening 2 5 3 2 2" xfId="2510"/>
    <cellStyle name="Berekening 2 5 3 3" xfId="248"/>
    <cellStyle name="Berekening 2 5 3 3 2" xfId="2511"/>
    <cellStyle name="Berekening 2 5 3 4" xfId="2509"/>
    <cellStyle name="Berekening 2 5 4" xfId="249"/>
    <cellStyle name="Berekening 2 5 4 2" xfId="250"/>
    <cellStyle name="Berekening 2 5 4 2 2" xfId="2513"/>
    <cellStyle name="Berekening 2 5 4 3" xfId="251"/>
    <cellStyle name="Berekening 2 5 4 3 2" xfId="2514"/>
    <cellStyle name="Berekening 2 5 4 4" xfId="2512"/>
    <cellStyle name="Berekening 2 5 5" xfId="252"/>
    <cellStyle name="Berekening 2 5 5 2" xfId="253"/>
    <cellStyle name="Berekening 2 5 5 2 2" xfId="2516"/>
    <cellStyle name="Berekening 2 5 5 3" xfId="254"/>
    <cellStyle name="Berekening 2 5 5 3 2" xfId="2517"/>
    <cellStyle name="Berekening 2 5 5 4" xfId="2515"/>
    <cellStyle name="Berekening 2 5 6" xfId="255"/>
    <cellStyle name="Berekening 2 5 6 2" xfId="256"/>
    <cellStyle name="Berekening 2 5 6 2 2" xfId="2519"/>
    <cellStyle name="Berekening 2 5 6 3" xfId="257"/>
    <cellStyle name="Berekening 2 5 6 3 2" xfId="2520"/>
    <cellStyle name="Berekening 2 5 6 4" xfId="2518"/>
    <cellStyle name="Berekening 2 5 7" xfId="258"/>
    <cellStyle name="Berekening 2 5 7 2" xfId="259"/>
    <cellStyle name="Berekening 2 5 7 2 2" xfId="2522"/>
    <cellStyle name="Berekening 2 5 7 3" xfId="260"/>
    <cellStyle name="Berekening 2 5 7 3 2" xfId="2523"/>
    <cellStyle name="Berekening 2 5 7 4" xfId="2521"/>
    <cellStyle name="Berekening 2 5 8" xfId="261"/>
    <cellStyle name="Berekening 2 5 8 2" xfId="2524"/>
    <cellStyle name="Berekening 2 5 9" xfId="262"/>
    <cellStyle name="Berekening 2 5 9 2" xfId="2525"/>
    <cellStyle name="Berekening 2 6" xfId="263"/>
    <cellStyle name="Berekening 2 6 10" xfId="2526"/>
    <cellStyle name="Berekening 2 6 2" xfId="264"/>
    <cellStyle name="Berekening 2 6 2 2" xfId="265"/>
    <cellStyle name="Berekening 2 6 2 2 2" xfId="2528"/>
    <cellStyle name="Berekening 2 6 2 3" xfId="266"/>
    <cellStyle name="Berekening 2 6 2 3 2" xfId="2529"/>
    <cellStyle name="Berekening 2 6 2 4" xfId="2527"/>
    <cellStyle name="Berekening 2 6 3" xfId="267"/>
    <cellStyle name="Berekening 2 6 3 2" xfId="268"/>
    <cellStyle name="Berekening 2 6 3 2 2" xfId="2531"/>
    <cellStyle name="Berekening 2 6 3 3" xfId="269"/>
    <cellStyle name="Berekening 2 6 3 3 2" xfId="2532"/>
    <cellStyle name="Berekening 2 6 3 4" xfId="2530"/>
    <cellStyle name="Berekening 2 6 4" xfId="270"/>
    <cellStyle name="Berekening 2 6 4 2" xfId="271"/>
    <cellStyle name="Berekening 2 6 4 2 2" xfId="2534"/>
    <cellStyle name="Berekening 2 6 4 3" xfId="272"/>
    <cellStyle name="Berekening 2 6 4 3 2" xfId="2535"/>
    <cellStyle name="Berekening 2 6 4 4" xfId="2533"/>
    <cellStyle name="Berekening 2 6 5" xfId="273"/>
    <cellStyle name="Berekening 2 6 5 2" xfId="274"/>
    <cellStyle name="Berekening 2 6 5 2 2" xfId="2537"/>
    <cellStyle name="Berekening 2 6 5 3" xfId="275"/>
    <cellStyle name="Berekening 2 6 5 3 2" xfId="2538"/>
    <cellStyle name="Berekening 2 6 5 4" xfId="2536"/>
    <cellStyle name="Berekening 2 6 6" xfId="276"/>
    <cellStyle name="Berekening 2 6 6 2" xfId="277"/>
    <cellStyle name="Berekening 2 6 6 2 2" xfId="2540"/>
    <cellStyle name="Berekening 2 6 6 3" xfId="278"/>
    <cellStyle name="Berekening 2 6 6 3 2" xfId="2541"/>
    <cellStyle name="Berekening 2 6 6 4" xfId="2539"/>
    <cellStyle name="Berekening 2 6 7" xfId="279"/>
    <cellStyle name="Berekening 2 6 7 2" xfId="280"/>
    <cellStyle name="Berekening 2 6 7 2 2" xfId="2543"/>
    <cellStyle name="Berekening 2 6 7 3" xfId="281"/>
    <cellStyle name="Berekening 2 6 7 3 2" xfId="2544"/>
    <cellStyle name="Berekening 2 6 7 4" xfId="2542"/>
    <cellStyle name="Berekening 2 6 8" xfId="282"/>
    <cellStyle name="Berekening 2 6 8 2" xfId="2545"/>
    <cellStyle name="Berekening 2 6 9" xfId="283"/>
    <cellStyle name="Berekening 2 6 9 2" xfId="2546"/>
    <cellStyle name="Berekening 2 7" xfId="284"/>
    <cellStyle name="Berekening 2 7 10" xfId="2547"/>
    <cellStyle name="Berekening 2 7 2" xfId="285"/>
    <cellStyle name="Berekening 2 7 2 2" xfId="286"/>
    <cellStyle name="Berekening 2 7 2 2 2" xfId="2549"/>
    <cellStyle name="Berekening 2 7 2 3" xfId="287"/>
    <cellStyle name="Berekening 2 7 2 3 2" xfId="2550"/>
    <cellStyle name="Berekening 2 7 2 4" xfId="2548"/>
    <cellStyle name="Berekening 2 7 3" xfId="288"/>
    <cellStyle name="Berekening 2 7 3 2" xfId="289"/>
    <cellStyle name="Berekening 2 7 3 2 2" xfId="2552"/>
    <cellStyle name="Berekening 2 7 3 3" xfId="290"/>
    <cellStyle name="Berekening 2 7 3 3 2" xfId="2553"/>
    <cellStyle name="Berekening 2 7 3 4" xfId="2551"/>
    <cellStyle name="Berekening 2 7 4" xfId="291"/>
    <cellStyle name="Berekening 2 7 4 2" xfId="292"/>
    <cellStyle name="Berekening 2 7 4 2 2" xfId="2555"/>
    <cellStyle name="Berekening 2 7 4 3" xfId="293"/>
    <cellStyle name="Berekening 2 7 4 3 2" xfId="2556"/>
    <cellStyle name="Berekening 2 7 4 4" xfId="2554"/>
    <cellStyle name="Berekening 2 7 5" xfId="294"/>
    <cellStyle name="Berekening 2 7 5 2" xfId="295"/>
    <cellStyle name="Berekening 2 7 5 2 2" xfId="2558"/>
    <cellStyle name="Berekening 2 7 5 3" xfId="296"/>
    <cellStyle name="Berekening 2 7 5 3 2" xfId="2559"/>
    <cellStyle name="Berekening 2 7 5 4" xfId="2557"/>
    <cellStyle name="Berekening 2 7 6" xfId="297"/>
    <cellStyle name="Berekening 2 7 6 2" xfId="298"/>
    <cellStyle name="Berekening 2 7 6 2 2" xfId="2561"/>
    <cellStyle name="Berekening 2 7 6 3" xfId="299"/>
    <cellStyle name="Berekening 2 7 6 3 2" xfId="2562"/>
    <cellStyle name="Berekening 2 7 6 4" xfId="2560"/>
    <cellStyle name="Berekening 2 7 7" xfId="300"/>
    <cellStyle name="Berekening 2 7 7 2" xfId="301"/>
    <cellStyle name="Berekening 2 7 7 2 2" xfId="2564"/>
    <cellStyle name="Berekening 2 7 7 3" xfId="302"/>
    <cellStyle name="Berekening 2 7 7 3 2" xfId="2565"/>
    <cellStyle name="Berekening 2 7 7 4" xfId="2563"/>
    <cellStyle name="Berekening 2 7 8" xfId="303"/>
    <cellStyle name="Berekening 2 7 8 2" xfId="2566"/>
    <cellStyle name="Berekening 2 7 9" xfId="304"/>
    <cellStyle name="Berekening 2 7 9 2" xfId="2567"/>
    <cellStyle name="Berekening 2 8" xfId="305"/>
    <cellStyle name="Berekening 2 8 10" xfId="2568"/>
    <cellStyle name="Berekening 2 8 2" xfId="306"/>
    <cellStyle name="Berekening 2 8 2 2" xfId="307"/>
    <cellStyle name="Berekening 2 8 2 2 2" xfId="2570"/>
    <cellStyle name="Berekening 2 8 2 3" xfId="308"/>
    <cellStyle name="Berekening 2 8 2 3 2" xfId="2571"/>
    <cellStyle name="Berekening 2 8 2 4" xfId="2569"/>
    <cellStyle name="Berekening 2 8 3" xfId="309"/>
    <cellStyle name="Berekening 2 8 3 2" xfId="310"/>
    <cellStyle name="Berekening 2 8 3 2 2" xfId="2573"/>
    <cellStyle name="Berekening 2 8 3 3" xfId="311"/>
    <cellStyle name="Berekening 2 8 3 3 2" xfId="2574"/>
    <cellStyle name="Berekening 2 8 3 4" xfId="2572"/>
    <cellStyle name="Berekening 2 8 4" xfId="312"/>
    <cellStyle name="Berekening 2 8 4 2" xfId="313"/>
    <cellStyle name="Berekening 2 8 4 2 2" xfId="2576"/>
    <cellStyle name="Berekening 2 8 4 3" xfId="314"/>
    <cellStyle name="Berekening 2 8 4 3 2" xfId="2577"/>
    <cellStyle name="Berekening 2 8 4 4" xfId="2575"/>
    <cellStyle name="Berekening 2 8 5" xfId="315"/>
    <cellStyle name="Berekening 2 8 5 2" xfId="316"/>
    <cellStyle name="Berekening 2 8 5 2 2" xfId="2579"/>
    <cellStyle name="Berekening 2 8 5 3" xfId="317"/>
    <cellStyle name="Berekening 2 8 5 3 2" xfId="2580"/>
    <cellStyle name="Berekening 2 8 5 4" xfId="2578"/>
    <cellStyle name="Berekening 2 8 6" xfId="318"/>
    <cellStyle name="Berekening 2 8 6 2" xfId="319"/>
    <cellStyle name="Berekening 2 8 6 2 2" xfId="2582"/>
    <cellStyle name="Berekening 2 8 6 3" xfId="320"/>
    <cellStyle name="Berekening 2 8 6 3 2" xfId="2583"/>
    <cellStyle name="Berekening 2 8 6 4" xfId="2581"/>
    <cellStyle name="Berekening 2 8 7" xfId="321"/>
    <cellStyle name="Berekening 2 8 7 2" xfId="322"/>
    <cellStyle name="Berekening 2 8 7 2 2" xfId="2585"/>
    <cellStyle name="Berekening 2 8 7 3" xfId="323"/>
    <cellStyle name="Berekening 2 8 7 3 2" xfId="2586"/>
    <cellStyle name="Berekening 2 8 7 4" xfId="2584"/>
    <cellStyle name="Berekening 2 8 8" xfId="324"/>
    <cellStyle name="Berekening 2 8 8 2" xfId="2587"/>
    <cellStyle name="Berekening 2 8 9" xfId="325"/>
    <cellStyle name="Berekening 2 8 9 2" xfId="2588"/>
    <cellStyle name="Berekening 2 9" xfId="326"/>
    <cellStyle name="Berekening 2 9 10" xfId="2589"/>
    <cellStyle name="Berekening 2 9 2" xfId="327"/>
    <cellStyle name="Berekening 2 9 2 2" xfId="328"/>
    <cellStyle name="Berekening 2 9 2 2 2" xfId="2591"/>
    <cellStyle name="Berekening 2 9 2 3" xfId="329"/>
    <cellStyle name="Berekening 2 9 2 3 2" xfId="2592"/>
    <cellStyle name="Berekening 2 9 2 4" xfId="2590"/>
    <cellStyle name="Berekening 2 9 3" xfId="330"/>
    <cellStyle name="Berekening 2 9 3 2" xfId="331"/>
    <cellStyle name="Berekening 2 9 3 2 2" xfId="2594"/>
    <cellStyle name="Berekening 2 9 3 3" xfId="332"/>
    <cellStyle name="Berekening 2 9 3 3 2" xfId="2595"/>
    <cellStyle name="Berekening 2 9 3 4" xfId="2593"/>
    <cellStyle name="Berekening 2 9 4" xfId="333"/>
    <cellStyle name="Berekening 2 9 4 2" xfId="334"/>
    <cellStyle name="Berekening 2 9 4 2 2" xfId="2597"/>
    <cellStyle name="Berekening 2 9 4 3" xfId="335"/>
    <cellStyle name="Berekening 2 9 4 3 2" xfId="2598"/>
    <cellStyle name="Berekening 2 9 4 4" xfId="2596"/>
    <cellStyle name="Berekening 2 9 5" xfId="336"/>
    <cellStyle name="Berekening 2 9 5 2" xfId="337"/>
    <cellStyle name="Berekening 2 9 5 2 2" xfId="2600"/>
    <cellStyle name="Berekening 2 9 5 3" xfId="338"/>
    <cellStyle name="Berekening 2 9 5 3 2" xfId="2601"/>
    <cellStyle name="Berekening 2 9 5 4" xfId="2599"/>
    <cellStyle name="Berekening 2 9 6" xfId="339"/>
    <cellStyle name="Berekening 2 9 6 2" xfId="340"/>
    <cellStyle name="Berekening 2 9 6 2 2" xfId="2603"/>
    <cellStyle name="Berekening 2 9 6 3" xfId="341"/>
    <cellStyle name="Berekening 2 9 6 3 2" xfId="2604"/>
    <cellStyle name="Berekening 2 9 6 4" xfId="2602"/>
    <cellStyle name="Berekening 2 9 7" xfId="342"/>
    <cellStyle name="Berekening 2 9 7 2" xfId="343"/>
    <cellStyle name="Berekening 2 9 7 2 2" xfId="2606"/>
    <cellStyle name="Berekening 2 9 7 3" xfId="344"/>
    <cellStyle name="Berekening 2 9 7 3 2" xfId="2607"/>
    <cellStyle name="Berekening 2 9 7 4" xfId="2605"/>
    <cellStyle name="Berekening 2 9 8" xfId="345"/>
    <cellStyle name="Berekening 2 9 8 2" xfId="2608"/>
    <cellStyle name="Berekening 2 9 9" xfId="346"/>
    <cellStyle name="Berekening 2 9 9 2" xfId="2609"/>
    <cellStyle name="Berekening 3" xfId="347"/>
    <cellStyle name="Berekening 3 10" xfId="348"/>
    <cellStyle name="Berekening 3 10 2" xfId="2611"/>
    <cellStyle name="Berekening 3 11" xfId="2610"/>
    <cellStyle name="Berekening 3 2" xfId="349"/>
    <cellStyle name="Berekening 3 2 2" xfId="350"/>
    <cellStyle name="Berekening 3 2 2 2" xfId="2613"/>
    <cellStyle name="Berekening 3 2 3" xfId="351"/>
    <cellStyle name="Berekening 3 2 3 2" xfId="2614"/>
    <cellStyle name="Berekening 3 2 4" xfId="2612"/>
    <cellStyle name="Berekening 3 3" xfId="352"/>
    <cellStyle name="Berekening 3 3 2" xfId="353"/>
    <cellStyle name="Berekening 3 3 2 2" xfId="2616"/>
    <cellStyle name="Berekening 3 3 3" xfId="354"/>
    <cellStyle name="Berekening 3 3 3 2" xfId="2617"/>
    <cellStyle name="Berekening 3 3 4" xfId="2615"/>
    <cellStyle name="Berekening 3 4" xfId="355"/>
    <cellStyle name="Berekening 3 4 2" xfId="356"/>
    <cellStyle name="Berekening 3 4 2 2" xfId="2619"/>
    <cellStyle name="Berekening 3 4 3" xfId="357"/>
    <cellStyle name="Berekening 3 4 3 2" xfId="2620"/>
    <cellStyle name="Berekening 3 4 4" xfId="2618"/>
    <cellStyle name="Berekening 3 5" xfId="358"/>
    <cellStyle name="Berekening 3 5 2" xfId="359"/>
    <cellStyle name="Berekening 3 5 2 2" xfId="2622"/>
    <cellStyle name="Berekening 3 5 3" xfId="360"/>
    <cellStyle name="Berekening 3 5 3 2" xfId="2623"/>
    <cellStyle name="Berekening 3 5 4" xfId="2621"/>
    <cellStyle name="Berekening 3 6" xfId="361"/>
    <cellStyle name="Berekening 3 6 2" xfId="362"/>
    <cellStyle name="Berekening 3 6 2 2" xfId="2625"/>
    <cellStyle name="Berekening 3 6 3" xfId="363"/>
    <cellStyle name="Berekening 3 6 3 2" xfId="2626"/>
    <cellStyle name="Berekening 3 6 4" xfId="2624"/>
    <cellStyle name="Berekening 3 7" xfId="364"/>
    <cellStyle name="Berekening 3 7 2" xfId="365"/>
    <cellStyle name="Berekening 3 7 2 2" xfId="2628"/>
    <cellStyle name="Berekening 3 7 3" xfId="366"/>
    <cellStyle name="Berekening 3 7 3 2" xfId="2629"/>
    <cellStyle name="Berekening 3 7 4" xfId="2627"/>
    <cellStyle name="Berekening 3 8" xfId="367"/>
    <cellStyle name="Berekening 3 8 2" xfId="368"/>
    <cellStyle name="Berekening 3 8 2 2" xfId="2631"/>
    <cellStyle name="Berekening 3 8 3" xfId="369"/>
    <cellStyle name="Berekening 3 8 3 2" xfId="2632"/>
    <cellStyle name="Berekening 3 8 4" xfId="2630"/>
    <cellStyle name="Berekening 3 9" xfId="370"/>
    <cellStyle name="Berekening 3 9 2" xfId="2633"/>
    <cellStyle name="Berekening 4" xfId="371"/>
    <cellStyle name="Berekening 4 10" xfId="372"/>
    <cellStyle name="Berekening 4 10 2" xfId="2635"/>
    <cellStyle name="Berekening 4 11" xfId="2634"/>
    <cellStyle name="Berekening 4 2" xfId="373"/>
    <cellStyle name="Berekening 4 2 2" xfId="374"/>
    <cellStyle name="Berekening 4 2 2 2" xfId="2637"/>
    <cellStyle name="Berekening 4 2 3" xfId="375"/>
    <cellStyle name="Berekening 4 2 3 2" xfId="2638"/>
    <cellStyle name="Berekening 4 2 4" xfId="2636"/>
    <cellStyle name="Berekening 4 3" xfId="376"/>
    <cellStyle name="Berekening 4 3 2" xfId="377"/>
    <cellStyle name="Berekening 4 3 2 2" xfId="2640"/>
    <cellStyle name="Berekening 4 3 3" xfId="378"/>
    <cellStyle name="Berekening 4 3 3 2" xfId="2641"/>
    <cellStyle name="Berekening 4 3 4" xfId="2639"/>
    <cellStyle name="Berekening 4 4" xfId="379"/>
    <cellStyle name="Berekening 4 4 2" xfId="380"/>
    <cellStyle name="Berekening 4 4 2 2" xfId="2643"/>
    <cellStyle name="Berekening 4 4 3" xfId="381"/>
    <cellStyle name="Berekening 4 4 3 2" xfId="2644"/>
    <cellStyle name="Berekening 4 4 4" xfId="2642"/>
    <cellStyle name="Berekening 4 5" xfId="382"/>
    <cellStyle name="Berekening 4 5 2" xfId="383"/>
    <cellStyle name="Berekening 4 5 2 2" xfId="2646"/>
    <cellStyle name="Berekening 4 5 3" xfId="384"/>
    <cellStyle name="Berekening 4 5 3 2" xfId="2647"/>
    <cellStyle name="Berekening 4 5 4" xfId="2645"/>
    <cellStyle name="Berekening 4 6" xfId="385"/>
    <cellStyle name="Berekening 4 6 2" xfId="386"/>
    <cellStyle name="Berekening 4 6 2 2" xfId="2649"/>
    <cellStyle name="Berekening 4 6 3" xfId="387"/>
    <cellStyle name="Berekening 4 6 3 2" xfId="2650"/>
    <cellStyle name="Berekening 4 6 4" xfId="2648"/>
    <cellStyle name="Berekening 4 7" xfId="388"/>
    <cellStyle name="Berekening 4 7 2" xfId="389"/>
    <cellStyle name="Berekening 4 7 2 2" xfId="2652"/>
    <cellStyle name="Berekening 4 7 3" xfId="390"/>
    <cellStyle name="Berekening 4 7 3 2" xfId="2653"/>
    <cellStyle name="Berekening 4 7 4" xfId="2651"/>
    <cellStyle name="Berekening 4 8" xfId="391"/>
    <cellStyle name="Berekening 4 8 2" xfId="392"/>
    <cellStyle name="Berekening 4 8 2 2" xfId="2655"/>
    <cellStyle name="Berekening 4 8 3" xfId="393"/>
    <cellStyle name="Berekening 4 8 3 2" xfId="2656"/>
    <cellStyle name="Berekening 4 8 4" xfId="2654"/>
    <cellStyle name="Berekening 4 9" xfId="394"/>
    <cellStyle name="Berekening 4 9 2" xfId="2657"/>
    <cellStyle name="Berekening 5" xfId="395"/>
    <cellStyle name="Berekening 5 10" xfId="2658"/>
    <cellStyle name="Berekening 5 2" xfId="396"/>
    <cellStyle name="Berekening 5 2 2" xfId="397"/>
    <cellStyle name="Berekening 5 2 2 2" xfId="2660"/>
    <cellStyle name="Berekening 5 2 3" xfId="398"/>
    <cellStyle name="Berekening 5 2 3 2" xfId="2661"/>
    <cellStyle name="Berekening 5 2 4" xfId="2659"/>
    <cellStyle name="Berekening 5 3" xfId="399"/>
    <cellStyle name="Berekening 5 3 2" xfId="400"/>
    <cellStyle name="Berekening 5 3 2 2" xfId="2663"/>
    <cellStyle name="Berekening 5 3 3" xfId="401"/>
    <cellStyle name="Berekening 5 3 3 2" xfId="2664"/>
    <cellStyle name="Berekening 5 3 4" xfId="2662"/>
    <cellStyle name="Berekening 5 4" xfId="402"/>
    <cellStyle name="Berekening 5 4 2" xfId="403"/>
    <cellStyle name="Berekening 5 4 2 2" xfId="2666"/>
    <cellStyle name="Berekening 5 4 3" xfId="404"/>
    <cellStyle name="Berekening 5 4 3 2" xfId="2667"/>
    <cellStyle name="Berekening 5 4 4" xfId="2665"/>
    <cellStyle name="Berekening 5 5" xfId="405"/>
    <cellStyle name="Berekening 5 5 2" xfId="406"/>
    <cellStyle name="Berekening 5 5 2 2" xfId="2669"/>
    <cellStyle name="Berekening 5 5 3" xfId="407"/>
    <cellStyle name="Berekening 5 5 3 2" xfId="2670"/>
    <cellStyle name="Berekening 5 5 4" xfId="2668"/>
    <cellStyle name="Berekening 5 6" xfId="408"/>
    <cellStyle name="Berekening 5 6 2" xfId="409"/>
    <cellStyle name="Berekening 5 6 2 2" xfId="2672"/>
    <cellStyle name="Berekening 5 6 3" xfId="410"/>
    <cellStyle name="Berekening 5 6 3 2" xfId="2673"/>
    <cellStyle name="Berekening 5 6 4" xfId="2671"/>
    <cellStyle name="Berekening 5 7" xfId="411"/>
    <cellStyle name="Berekening 5 7 2" xfId="412"/>
    <cellStyle name="Berekening 5 7 2 2" xfId="2675"/>
    <cellStyle name="Berekening 5 7 3" xfId="413"/>
    <cellStyle name="Berekening 5 7 3 2" xfId="2676"/>
    <cellStyle name="Berekening 5 7 4" xfId="2674"/>
    <cellStyle name="Berekening 5 8" xfId="414"/>
    <cellStyle name="Berekening 5 8 2" xfId="2677"/>
    <cellStyle name="Berekening 5 9" xfId="415"/>
    <cellStyle name="Berekening 5 9 2" xfId="2678"/>
    <cellStyle name="Berekening 6" xfId="416"/>
    <cellStyle name="Berekening 6 10" xfId="2679"/>
    <cellStyle name="Berekening 6 2" xfId="417"/>
    <cellStyle name="Berekening 6 2 2" xfId="418"/>
    <cellStyle name="Berekening 6 2 2 2" xfId="2681"/>
    <cellStyle name="Berekening 6 2 3" xfId="419"/>
    <cellStyle name="Berekening 6 2 3 2" xfId="2682"/>
    <cellStyle name="Berekening 6 2 4" xfId="2680"/>
    <cellStyle name="Berekening 6 3" xfId="420"/>
    <cellStyle name="Berekening 6 3 2" xfId="421"/>
    <cellStyle name="Berekening 6 3 2 2" xfId="2684"/>
    <cellStyle name="Berekening 6 3 3" xfId="422"/>
    <cellStyle name="Berekening 6 3 3 2" xfId="2685"/>
    <cellStyle name="Berekening 6 3 4" xfId="2683"/>
    <cellStyle name="Berekening 6 4" xfId="423"/>
    <cellStyle name="Berekening 6 4 2" xfId="424"/>
    <cellStyle name="Berekening 6 4 2 2" xfId="2687"/>
    <cellStyle name="Berekening 6 4 3" xfId="425"/>
    <cellStyle name="Berekening 6 4 3 2" xfId="2688"/>
    <cellStyle name="Berekening 6 4 4" xfId="2686"/>
    <cellStyle name="Berekening 6 5" xfId="426"/>
    <cellStyle name="Berekening 6 5 2" xfId="427"/>
    <cellStyle name="Berekening 6 5 2 2" xfId="2690"/>
    <cellStyle name="Berekening 6 5 3" xfId="428"/>
    <cellStyle name="Berekening 6 5 3 2" xfId="2691"/>
    <cellStyle name="Berekening 6 5 4" xfId="2689"/>
    <cellStyle name="Berekening 6 6" xfId="429"/>
    <cellStyle name="Berekening 6 6 2" xfId="430"/>
    <cellStyle name="Berekening 6 6 2 2" xfId="2693"/>
    <cellStyle name="Berekening 6 6 3" xfId="431"/>
    <cellStyle name="Berekening 6 6 3 2" xfId="2694"/>
    <cellStyle name="Berekening 6 6 4" xfId="2692"/>
    <cellStyle name="Berekening 6 7" xfId="432"/>
    <cellStyle name="Berekening 6 7 2" xfId="433"/>
    <cellStyle name="Berekening 6 7 2 2" xfId="2696"/>
    <cellStyle name="Berekening 6 7 3" xfId="434"/>
    <cellStyle name="Berekening 6 7 3 2" xfId="2697"/>
    <cellStyle name="Berekening 6 7 4" xfId="2695"/>
    <cellStyle name="Berekening 6 8" xfId="435"/>
    <cellStyle name="Berekening 6 8 2" xfId="2698"/>
    <cellStyle name="Berekening 6 9" xfId="436"/>
    <cellStyle name="Berekening 6 9 2" xfId="2699"/>
    <cellStyle name="Berekening 7" xfId="437"/>
    <cellStyle name="Berekening 7 10" xfId="2700"/>
    <cellStyle name="Berekening 7 2" xfId="438"/>
    <cellStyle name="Berekening 7 2 2" xfId="439"/>
    <cellStyle name="Berekening 7 2 2 2" xfId="2702"/>
    <cellStyle name="Berekening 7 2 3" xfId="440"/>
    <cellStyle name="Berekening 7 2 3 2" xfId="2703"/>
    <cellStyle name="Berekening 7 2 4" xfId="2701"/>
    <cellStyle name="Berekening 7 3" xfId="441"/>
    <cellStyle name="Berekening 7 3 2" xfId="442"/>
    <cellStyle name="Berekening 7 3 2 2" xfId="2705"/>
    <cellStyle name="Berekening 7 3 3" xfId="443"/>
    <cellStyle name="Berekening 7 3 3 2" xfId="2706"/>
    <cellStyle name="Berekening 7 3 4" xfId="2704"/>
    <cellStyle name="Berekening 7 4" xfId="444"/>
    <cellStyle name="Berekening 7 4 2" xfId="445"/>
    <cellStyle name="Berekening 7 4 2 2" xfId="2708"/>
    <cellStyle name="Berekening 7 4 3" xfId="446"/>
    <cellStyle name="Berekening 7 4 3 2" xfId="2709"/>
    <cellStyle name="Berekening 7 4 4" xfId="2707"/>
    <cellStyle name="Berekening 7 5" xfId="447"/>
    <cellStyle name="Berekening 7 5 2" xfId="448"/>
    <cellStyle name="Berekening 7 5 2 2" xfId="2711"/>
    <cellStyle name="Berekening 7 5 3" xfId="449"/>
    <cellStyle name="Berekening 7 5 3 2" xfId="2712"/>
    <cellStyle name="Berekening 7 5 4" xfId="2710"/>
    <cellStyle name="Berekening 7 6" xfId="450"/>
    <cellStyle name="Berekening 7 6 2" xfId="451"/>
    <cellStyle name="Berekening 7 6 2 2" xfId="2714"/>
    <cellStyle name="Berekening 7 6 3" xfId="452"/>
    <cellStyle name="Berekening 7 6 3 2" xfId="2715"/>
    <cellStyle name="Berekening 7 6 4" xfId="2713"/>
    <cellStyle name="Berekening 7 7" xfId="453"/>
    <cellStyle name="Berekening 7 7 2" xfId="454"/>
    <cellStyle name="Berekening 7 7 2 2" xfId="2717"/>
    <cellStyle name="Berekening 7 7 3" xfId="455"/>
    <cellStyle name="Berekening 7 7 3 2" xfId="2718"/>
    <cellStyle name="Berekening 7 7 4" xfId="2716"/>
    <cellStyle name="Berekening 7 8" xfId="456"/>
    <cellStyle name="Berekening 7 8 2" xfId="2719"/>
    <cellStyle name="Berekening 7 9" xfId="457"/>
    <cellStyle name="Berekening 7 9 2" xfId="2720"/>
    <cellStyle name="Berekening 8" xfId="458"/>
    <cellStyle name="Berekening 8 10" xfId="2721"/>
    <cellStyle name="Berekening 8 2" xfId="459"/>
    <cellStyle name="Berekening 8 2 2" xfId="460"/>
    <cellStyle name="Berekening 8 2 2 2" xfId="2723"/>
    <cellStyle name="Berekening 8 2 3" xfId="461"/>
    <cellStyle name="Berekening 8 2 3 2" xfId="2724"/>
    <cellStyle name="Berekening 8 2 4" xfId="2722"/>
    <cellStyle name="Berekening 8 3" xfId="462"/>
    <cellStyle name="Berekening 8 3 2" xfId="463"/>
    <cellStyle name="Berekening 8 3 2 2" xfId="2726"/>
    <cellStyle name="Berekening 8 3 3" xfId="464"/>
    <cellStyle name="Berekening 8 3 3 2" xfId="2727"/>
    <cellStyle name="Berekening 8 3 4" xfId="2725"/>
    <cellStyle name="Berekening 8 4" xfId="465"/>
    <cellStyle name="Berekening 8 4 2" xfId="466"/>
    <cellStyle name="Berekening 8 4 2 2" xfId="2729"/>
    <cellStyle name="Berekening 8 4 3" xfId="467"/>
    <cellStyle name="Berekening 8 4 3 2" xfId="2730"/>
    <cellStyle name="Berekening 8 4 4" xfId="2728"/>
    <cellStyle name="Berekening 8 5" xfId="468"/>
    <cellStyle name="Berekening 8 5 2" xfId="469"/>
    <cellStyle name="Berekening 8 5 2 2" xfId="2732"/>
    <cellStyle name="Berekening 8 5 3" xfId="470"/>
    <cellStyle name="Berekening 8 5 3 2" xfId="2733"/>
    <cellStyle name="Berekening 8 5 4" xfId="2731"/>
    <cellStyle name="Berekening 8 6" xfId="471"/>
    <cellStyle name="Berekening 8 6 2" xfId="472"/>
    <cellStyle name="Berekening 8 6 2 2" xfId="2735"/>
    <cellStyle name="Berekening 8 6 3" xfId="473"/>
    <cellStyle name="Berekening 8 6 3 2" xfId="2736"/>
    <cellStyle name="Berekening 8 6 4" xfId="2734"/>
    <cellStyle name="Berekening 8 7" xfId="474"/>
    <cellStyle name="Berekening 8 7 2" xfId="475"/>
    <cellStyle name="Berekening 8 7 2 2" xfId="2738"/>
    <cellStyle name="Berekening 8 7 3" xfId="476"/>
    <cellStyle name="Berekening 8 7 3 2" xfId="2739"/>
    <cellStyle name="Berekening 8 7 4" xfId="2737"/>
    <cellStyle name="Berekening 8 8" xfId="477"/>
    <cellStyle name="Berekening 8 8 2" xfId="2740"/>
    <cellStyle name="Berekening 8 9" xfId="478"/>
    <cellStyle name="Berekening 8 9 2" xfId="2741"/>
    <cellStyle name="Berekening 9" xfId="479"/>
    <cellStyle name="Berekening 9 10" xfId="2742"/>
    <cellStyle name="Berekening 9 2" xfId="480"/>
    <cellStyle name="Berekening 9 2 2" xfId="481"/>
    <cellStyle name="Berekening 9 2 2 2" xfId="2744"/>
    <cellStyle name="Berekening 9 2 3" xfId="482"/>
    <cellStyle name="Berekening 9 2 3 2" xfId="2745"/>
    <cellStyle name="Berekening 9 2 4" xfId="2743"/>
    <cellStyle name="Berekening 9 3" xfId="483"/>
    <cellStyle name="Berekening 9 3 2" xfId="484"/>
    <cellStyle name="Berekening 9 3 2 2" xfId="2747"/>
    <cellStyle name="Berekening 9 3 3" xfId="485"/>
    <cellStyle name="Berekening 9 3 3 2" xfId="2748"/>
    <cellStyle name="Berekening 9 3 4" xfId="2746"/>
    <cellStyle name="Berekening 9 4" xfId="486"/>
    <cellStyle name="Berekening 9 4 2" xfId="487"/>
    <cellStyle name="Berekening 9 4 2 2" xfId="2750"/>
    <cellStyle name="Berekening 9 4 3" xfId="488"/>
    <cellStyle name="Berekening 9 4 3 2" xfId="2751"/>
    <cellStyle name="Berekening 9 4 4" xfId="2749"/>
    <cellStyle name="Berekening 9 5" xfId="489"/>
    <cellStyle name="Berekening 9 5 2" xfId="490"/>
    <cellStyle name="Berekening 9 5 2 2" xfId="2753"/>
    <cellStyle name="Berekening 9 5 3" xfId="491"/>
    <cellStyle name="Berekening 9 5 3 2" xfId="2754"/>
    <cellStyle name="Berekening 9 5 4" xfId="2752"/>
    <cellStyle name="Berekening 9 6" xfId="492"/>
    <cellStyle name="Berekening 9 6 2" xfId="493"/>
    <cellStyle name="Berekening 9 6 2 2" xfId="2756"/>
    <cellStyle name="Berekening 9 6 3" xfId="494"/>
    <cellStyle name="Berekening 9 6 3 2" xfId="2757"/>
    <cellStyle name="Berekening 9 6 4" xfId="2755"/>
    <cellStyle name="Berekening 9 7" xfId="495"/>
    <cellStyle name="Berekening 9 7 2" xfId="496"/>
    <cellStyle name="Berekening 9 7 2 2" xfId="2759"/>
    <cellStyle name="Berekening 9 7 3" xfId="497"/>
    <cellStyle name="Berekening 9 7 3 2" xfId="2760"/>
    <cellStyle name="Berekening 9 7 4" xfId="2758"/>
    <cellStyle name="Berekening 9 8" xfId="498"/>
    <cellStyle name="Berekening 9 8 2" xfId="2761"/>
    <cellStyle name="Berekening 9 9" xfId="499"/>
    <cellStyle name="Berekening 9 9 2" xfId="2762"/>
    <cellStyle name="Comma 2" xfId="22"/>
    <cellStyle name="Controlecel" xfId="5"/>
    <cellStyle name="Gekoppelde cel" xfId="6"/>
    <cellStyle name="Goed" xfId="7"/>
    <cellStyle name="Hyperlink" xfId="2" builtinId="8"/>
    <cellStyle name="Invoer" xfId="8"/>
    <cellStyle name="Invoer 10" xfId="500"/>
    <cellStyle name="Invoer 10 10" xfId="2763"/>
    <cellStyle name="Invoer 10 2" xfId="501"/>
    <cellStyle name="Invoer 10 2 2" xfId="502"/>
    <cellStyle name="Invoer 10 2 2 2" xfId="2765"/>
    <cellStyle name="Invoer 10 2 3" xfId="503"/>
    <cellStyle name="Invoer 10 2 3 2" xfId="2766"/>
    <cellStyle name="Invoer 10 2 4" xfId="2764"/>
    <cellStyle name="Invoer 10 3" xfId="504"/>
    <cellStyle name="Invoer 10 3 2" xfId="505"/>
    <cellStyle name="Invoer 10 3 2 2" xfId="2768"/>
    <cellStyle name="Invoer 10 3 3" xfId="506"/>
    <cellStyle name="Invoer 10 3 3 2" xfId="2769"/>
    <cellStyle name="Invoer 10 3 4" xfId="2767"/>
    <cellStyle name="Invoer 10 4" xfId="507"/>
    <cellStyle name="Invoer 10 4 2" xfId="508"/>
    <cellStyle name="Invoer 10 4 2 2" xfId="2771"/>
    <cellStyle name="Invoer 10 4 3" xfId="509"/>
    <cellStyle name="Invoer 10 4 3 2" xfId="2772"/>
    <cellStyle name="Invoer 10 4 4" xfId="2770"/>
    <cellStyle name="Invoer 10 5" xfId="510"/>
    <cellStyle name="Invoer 10 5 2" xfId="511"/>
    <cellStyle name="Invoer 10 5 2 2" xfId="2774"/>
    <cellStyle name="Invoer 10 5 3" xfId="512"/>
    <cellStyle name="Invoer 10 5 3 2" xfId="2775"/>
    <cellStyle name="Invoer 10 5 4" xfId="2773"/>
    <cellStyle name="Invoer 10 6" xfId="513"/>
    <cellStyle name="Invoer 10 6 2" xfId="514"/>
    <cellStyle name="Invoer 10 6 2 2" xfId="2777"/>
    <cellStyle name="Invoer 10 6 3" xfId="515"/>
    <cellStyle name="Invoer 10 6 3 2" xfId="2778"/>
    <cellStyle name="Invoer 10 6 4" xfId="2776"/>
    <cellStyle name="Invoer 10 7" xfId="516"/>
    <cellStyle name="Invoer 10 7 2" xfId="517"/>
    <cellStyle name="Invoer 10 7 2 2" xfId="2780"/>
    <cellStyle name="Invoer 10 7 3" xfId="518"/>
    <cellStyle name="Invoer 10 7 3 2" xfId="2781"/>
    <cellStyle name="Invoer 10 7 4" xfId="2779"/>
    <cellStyle name="Invoer 10 8" xfId="519"/>
    <cellStyle name="Invoer 10 8 2" xfId="2782"/>
    <cellStyle name="Invoer 10 9" xfId="520"/>
    <cellStyle name="Invoer 10 9 2" xfId="2783"/>
    <cellStyle name="Invoer 11" xfId="521"/>
    <cellStyle name="Invoer 11 10" xfId="2784"/>
    <cellStyle name="Invoer 11 2" xfId="522"/>
    <cellStyle name="Invoer 11 2 2" xfId="523"/>
    <cellStyle name="Invoer 11 2 2 2" xfId="2786"/>
    <cellStyle name="Invoer 11 2 3" xfId="524"/>
    <cellStyle name="Invoer 11 2 3 2" xfId="2787"/>
    <cellStyle name="Invoer 11 2 4" xfId="2785"/>
    <cellStyle name="Invoer 11 3" xfId="525"/>
    <cellStyle name="Invoer 11 3 2" xfId="526"/>
    <cellStyle name="Invoer 11 3 2 2" xfId="2789"/>
    <cellStyle name="Invoer 11 3 3" xfId="527"/>
    <cellStyle name="Invoer 11 3 3 2" xfId="2790"/>
    <cellStyle name="Invoer 11 3 4" xfId="2788"/>
    <cellStyle name="Invoer 11 4" xfId="528"/>
    <cellStyle name="Invoer 11 4 2" xfId="529"/>
    <cellStyle name="Invoer 11 4 2 2" xfId="2792"/>
    <cellStyle name="Invoer 11 4 3" xfId="530"/>
    <cellStyle name="Invoer 11 4 3 2" xfId="2793"/>
    <cellStyle name="Invoer 11 4 4" xfId="2791"/>
    <cellStyle name="Invoer 11 5" xfId="531"/>
    <cellStyle name="Invoer 11 5 2" xfId="532"/>
    <cellStyle name="Invoer 11 5 2 2" xfId="2795"/>
    <cellStyle name="Invoer 11 5 3" xfId="533"/>
    <cellStyle name="Invoer 11 5 3 2" xfId="2796"/>
    <cellStyle name="Invoer 11 5 4" xfId="2794"/>
    <cellStyle name="Invoer 11 6" xfId="534"/>
    <cellStyle name="Invoer 11 6 2" xfId="535"/>
    <cellStyle name="Invoer 11 6 2 2" xfId="2798"/>
    <cellStyle name="Invoer 11 6 3" xfId="536"/>
    <cellStyle name="Invoer 11 6 3 2" xfId="2799"/>
    <cellStyle name="Invoer 11 6 4" xfId="2797"/>
    <cellStyle name="Invoer 11 7" xfId="537"/>
    <cellStyle name="Invoer 11 7 2" xfId="538"/>
    <cellStyle name="Invoer 11 7 2 2" xfId="2801"/>
    <cellStyle name="Invoer 11 7 3" xfId="539"/>
    <cellStyle name="Invoer 11 7 3 2" xfId="2802"/>
    <cellStyle name="Invoer 11 7 4" xfId="2800"/>
    <cellStyle name="Invoer 11 8" xfId="540"/>
    <cellStyle name="Invoer 11 8 2" xfId="2803"/>
    <cellStyle name="Invoer 11 9" xfId="541"/>
    <cellStyle name="Invoer 11 9 2" xfId="2804"/>
    <cellStyle name="Invoer 12" xfId="542"/>
    <cellStyle name="Invoer 12 10" xfId="2805"/>
    <cellStyle name="Invoer 12 2" xfId="543"/>
    <cellStyle name="Invoer 12 2 2" xfId="544"/>
    <cellStyle name="Invoer 12 2 2 2" xfId="2807"/>
    <cellStyle name="Invoer 12 2 3" xfId="545"/>
    <cellStyle name="Invoer 12 2 3 2" xfId="2808"/>
    <cellStyle name="Invoer 12 2 4" xfId="2806"/>
    <cellStyle name="Invoer 12 3" xfId="546"/>
    <cellStyle name="Invoer 12 3 2" xfId="547"/>
    <cellStyle name="Invoer 12 3 2 2" xfId="2810"/>
    <cellStyle name="Invoer 12 3 3" xfId="548"/>
    <cellStyle name="Invoer 12 3 3 2" xfId="2811"/>
    <cellStyle name="Invoer 12 3 4" xfId="2809"/>
    <cellStyle name="Invoer 12 4" xfId="549"/>
    <cellStyle name="Invoer 12 4 2" xfId="550"/>
    <cellStyle name="Invoer 12 4 2 2" xfId="2813"/>
    <cellStyle name="Invoer 12 4 3" xfId="551"/>
    <cellStyle name="Invoer 12 4 3 2" xfId="2814"/>
    <cellStyle name="Invoer 12 4 4" xfId="2812"/>
    <cellStyle name="Invoer 12 5" xfId="552"/>
    <cellStyle name="Invoer 12 5 2" xfId="553"/>
    <cellStyle name="Invoer 12 5 2 2" xfId="2816"/>
    <cellStyle name="Invoer 12 5 3" xfId="554"/>
    <cellStyle name="Invoer 12 5 3 2" xfId="2817"/>
    <cellStyle name="Invoer 12 5 4" xfId="2815"/>
    <cellStyle name="Invoer 12 6" xfId="555"/>
    <cellStyle name="Invoer 12 6 2" xfId="556"/>
    <cellStyle name="Invoer 12 6 2 2" xfId="2819"/>
    <cellStyle name="Invoer 12 6 3" xfId="557"/>
    <cellStyle name="Invoer 12 6 3 2" xfId="2820"/>
    <cellStyle name="Invoer 12 6 4" xfId="2818"/>
    <cellStyle name="Invoer 12 7" xfId="558"/>
    <cellStyle name="Invoer 12 7 2" xfId="559"/>
    <cellStyle name="Invoer 12 7 2 2" xfId="2822"/>
    <cellStyle name="Invoer 12 7 3" xfId="560"/>
    <cellStyle name="Invoer 12 7 3 2" xfId="2823"/>
    <cellStyle name="Invoer 12 7 4" xfId="2821"/>
    <cellStyle name="Invoer 12 8" xfId="561"/>
    <cellStyle name="Invoer 12 8 2" xfId="2824"/>
    <cellStyle name="Invoer 12 9" xfId="562"/>
    <cellStyle name="Invoer 12 9 2" xfId="2825"/>
    <cellStyle name="Invoer 13" xfId="563"/>
    <cellStyle name="Invoer 13 2" xfId="564"/>
    <cellStyle name="Invoer 13 2 2" xfId="2827"/>
    <cellStyle name="Invoer 13 3" xfId="565"/>
    <cellStyle name="Invoer 13 3 2" xfId="2828"/>
    <cellStyle name="Invoer 13 4" xfId="2826"/>
    <cellStyle name="Invoer 14" xfId="566"/>
    <cellStyle name="Invoer 14 2" xfId="2829"/>
    <cellStyle name="Invoer 2" xfId="567"/>
    <cellStyle name="Invoer 2 10" xfId="568"/>
    <cellStyle name="Invoer 2 10 10" xfId="2831"/>
    <cellStyle name="Invoer 2 10 2" xfId="569"/>
    <cellStyle name="Invoer 2 10 2 2" xfId="570"/>
    <cellStyle name="Invoer 2 10 2 2 2" xfId="2833"/>
    <cellStyle name="Invoer 2 10 2 3" xfId="571"/>
    <cellStyle name="Invoer 2 10 2 3 2" xfId="2834"/>
    <cellStyle name="Invoer 2 10 2 4" xfId="2832"/>
    <cellStyle name="Invoer 2 10 3" xfId="572"/>
    <cellStyle name="Invoer 2 10 3 2" xfId="573"/>
    <cellStyle name="Invoer 2 10 3 2 2" xfId="2836"/>
    <cellStyle name="Invoer 2 10 3 3" xfId="574"/>
    <cellStyle name="Invoer 2 10 3 3 2" xfId="2837"/>
    <cellStyle name="Invoer 2 10 3 4" xfId="2835"/>
    <cellStyle name="Invoer 2 10 4" xfId="575"/>
    <cellStyle name="Invoer 2 10 4 2" xfId="576"/>
    <cellStyle name="Invoer 2 10 4 2 2" xfId="2839"/>
    <cellStyle name="Invoer 2 10 4 3" xfId="577"/>
    <cellStyle name="Invoer 2 10 4 3 2" xfId="2840"/>
    <cellStyle name="Invoer 2 10 4 4" xfId="2838"/>
    <cellStyle name="Invoer 2 10 5" xfId="578"/>
    <cellStyle name="Invoer 2 10 5 2" xfId="579"/>
    <cellStyle name="Invoer 2 10 5 2 2" xfId="2842"/>
    <cellStyle name="Invoer 2 10 5 3" xfId="580"/>
    <cellStyle name="Invoer 2 10 5 3 2" xfId="2843"/>
    <cellStyle name="Invoer 2 10 5 4" xfId="2841"/>
    <cellStyle name="Invoer 2 10 6" xfId="581"/>
    <cellStyle name="Invoer 2 10 6 2" xfId="582"/>
    <cellStyle name="Invoer 2 10 6 2 2" xfId="2845"/>
    <cellStyle name="Invoer 2 10 6 3" xfId="583"/>
    <cellStyle name="Invoer 2 10 6 3 2" xfId="2846"/>
    <cellStyle name="Invoer 2 10 6 4" xfId="2844"/>
    <cellStyle name="Invoer 2 10 7" xfId="584"/>
    <cellStyle name="Invoer 2 10 7 2" xfId="585"/>
    <cellStyle name="Invoer 2 10 7 2 2" xfId="2848"/>
    <cellStyle name="Invoer 2 10 7 3" xfId="586"/>
    <cellStyle name="Invoer 2 10 7 3 2" xfId="2849"/>
    <cellStyle name="Invoer 2 10 7 4" xfId="2847"/>
    <cellStyle name="Invoer 2 10 8" xfId="587"/>
    <cellStyle name="Invoer 2 10 8 2" xfId="2850"/>
    <cellStyle name="Invoer 2 10 9" xfId="588"/>
    <cellStyle name="Invoer 2 10 9 2" xfId="2851"/>
    <cellStyle name="Invoer 2 11" xfId="589"/>
    <cellStyle name="Invoer 2 11 10" xfId="2852"/>
    <cellStyle name="Invoer 2 11 2" xfId="590"/>
    <cellStyle name="Invoer 2 11 2 2" xfId="591"/>
    <cellStyle name="Invoer 2 11 2 2 2" xfId="2854"/>
    <cellStyle name="Invoer 2 11 2 3" xfId="592"/>
    <cellStyle name="Invoer 2 11 2 3 2" xfId="2855"/>
    <cellStyle name="Invoer 2 11 2 4" xfId="2853"/>
    <cellStyle name="Invoer 2 11 3" xfId="593"/>
    <cellStyle name="Invoer 2 11 3 2" xfId="594"/>
    <cellStyle name="Invoer 2 11 3 2 2" xfId="2857"/>
    <cellStyle name="Invoer 2 11 3 3" xfId="595"/>
    <cellStyle name="Invoer 2 11 3 3 2" xfId="2858"/>
    <cellStyle name="Invoer 2 11 3 4" xfId="2856"/>
    <cellStyle name="Invoer 2 11 4" xfId="596"/>
    <cellStyle name="Invoer 2 11 4 2" xfId="597"/>
    <cellStyle name="Invoer 2 11 4 2 2" xfId="2860"/>
    <cellStyle name="Invoer 2 11 4 3" xfId="598"/>
    <cellStyle name="Invoer 2 11 4 3 2" xfId="2861"/>
    <cellStyle name="Invoer 2 11 4 4" xfId="2859"/>
    <cellStyle name="Invoer 2 11 5" xfId="599"/>
    <cellStyle name="Invoer 2 11 5 2" xfId="600"/>
    <cellStyle name="Invoer 2 11 5 2 2" xfId="2863"/>
    <cellStyle name="Invoer 2 11 5 3" xfId="601"/>
    <cellStyle name="Invoer 2 11 5 3 2" xfId="2864"/>
    <cellStyle name="Invoer 2 11 5 4" xfId="2862"/>
    <cellStyle name="Invoer 2 11 6" xfId="602"/>
    <cellStyle name="Invoer 2 11 6 2" xfId="603"/>
    <cellStyle name="Invoer 2 11 6 2 2" xfId="2866"/>
    <cellStyle name="Invoer 2 11 6 3" xfId="604"/>
    <cellStyle name="Invoer 2 11 6 3 2" xfId="2867"/>
    <cellStyle name="Invoer 2 11 6 4" xfId="2865"/>
    <cellStyle name="Invoer 2 11 7" xfId="605"/>
    <cellStyle name="Invoer 2 11 7 2" xfId="606"/>
    <cellStyle name="Invoer 2 11 7 2 2" xfId="2869"/>
    <cellStyle name="Invoer 2 11 7 3" xfId="607"/>
    <cellStyle name="Invoer 2 11 7 3 2" xfId="2870"/>
    <cellStyle name="Invoer 2 11 7 4" xfId="2868"/>
    <cellStyle name="Invoer 2 11 8" xfId="608"/>
    <cellStyle name="Invoer 2 11 8 2" xfId="2871"/>
    <cellStyle name="Invoer 2 11 9" xfId="609"/>
    <cellStyle name="Invoer 2 11 9 2" xfId="2872"/>
    <cellStyle name="Invoer 2 12" xfId="610"/>
    <cellStyle name="Invoer 2 12 2" xfId="611"/>
    <cellStyle name="Invoer 2 12 2 2" xfId="2874"/>
    <cellStyle name="Invoer 2 12 3" xfId="612"/>
    <cellStyle name="Invoer 2 12 3 2" xfId="2875"/>
    <cellStyle name="Invoer 2 12 4" xfId="2873"/>
    <cellStyle name="Invoer 2 13" xfId="613"/>
    <cellStyle name="Invoer 2 13 2" xfId="614"/>
    <cellStyle name="Invoer 2 13 2 2" xfId="2877"/>
    <cellStyle name="Invoer 2 13 3" xfId="615"/>
    <cellStyle name="Invoer 2 13 3 2" xfId="2878"/>
    <cellStyle name="Invoer 2 13 4" xfId="2876"/>
    <cellStyle name="Invoer 2 14" xfId="616"/>
    <cellStyle name="Invoer 2 14 2" xfId="617"/>
    <cellStyle name="Invoer 2 14 2 2" xfId="2880"/>
    <cellStyle name="Invoer 2 14 3" xfId="618"/>
    <cellStyle name="Invoer 2 14 3 2" xfId="2881"/>
    <cellStyle name="Invoer 2 14 4" xfId="2879"/>
    <cellStyle name="Invoer 2 15" xfId="619"/>
    <cellStyle name="Invoer 2 15 2" xfId="620"/>
    <cellStyle name="Invoer 2 15 2 2" xfId="2883"/>
    <cellStyle name="Invoer 2 15 3" xfId="621"/>
    <cellStyle name="Invoer 2 15 3 2" xfId="2884"/>
    <cellStyle name="Invoer 2 15 4" xfId="2882"/>
    <cellStyle name="Invoer 2 16" xfId="622"/>
    <cellStyle name="Invoer 2 16 2" xfId="623"/>
    <cellStyle name="Invoer 2 16 2 2" xfId="2886"/>
    <cellStyle name="Invoer 2 16 3" xfId="624"/>
    <cellStyle name="Invoer 2 16 3 2" xfId="2887"/>
    <cellStyle name="Invoer 2 16 4" xfId="2885"/>
    <cellStyle name="Invoer 2 17" xfId="625"/>
    <cellStyle name="Invoer 2 17 2" xfId="626"/>
    <cellStyle name="Invoer 2 17 2 2" xfId="2889"/>
    <cellStyle name="Invoer 2 17 3" xfId="627"/>
    <cellStyle name="Invoer 2 17 3 2" xfId="2890"/>
    <cellStyle name="Invoer 2 17 4" xfId="2888"/>
    <cellStyle name="Invoer 2 18" xfId="628"/>
    <cellStyle name="Invoer 2 18 2" xfId="629"/>
    <cellStyle name="Invoer 2 18 2 2" xfId="2892"/>
    <cellStyle name="Invoer 2 18 3" xfId="630"/>
    <cellStyle name="Invoer 2 18 3 2" xfId="2893"/>
    <cellStyle name="Invoer 2 18 4" xfId="2891"/>
    <cellStyle name="Invoer 2 19" xfId="631"/>
    <cellStyle name="Invoer 2 19 2" xfId="2894"/>
    <cellStyle name="Invoer 2 2" xfId="632"/>
    <cellStyle name="Invoer 2 2 10" xfId="2895"/>
    <cellStyle name="Invoer 2 2 2" xfId="633"/>
    <cellStyle name="Invoer 2 2 2 2" xfId="634"/>
    <cellStyle name="Invoer 2 2 2 2 2" xfId="2897"/>
    <cellStyle name="Invoer 2 2 2 3" xfId="635"/>
    <cellStyle name="Invoer 2 2 2 3 2" xfId="2898"/>
    <cellStyle name="Invoer 2 2 2 4" xfId="2896"/>
    <cellStyle name="Invoer 2 2 3" xfId="636"/>
    <cellStyle name="Invoer 2 2 3 2" xfId="637"/>
    <cellStyle name="Invoer 2 2 3 2 2" xfId="2900"/>
    <cellStyle name="Invoer 2 2 3 3" xfId="638"/>
    <cellStyle name="Invoer 2 2 3 3 2" xfId="2901"/>
    <cellStyle name="Invoer 2 2 3 4" xfId="2899"/>
    <cellStyle name="Invoer 2 2 4" xfId="639"/>
    <cellStyle name="Invoer 2 2 4 2" xfId="640"/>
    <cellStyle name="Invoer 2 2 4 2 2" xfId="2903"/>
    <cellStyle name="Invoer 2 2 4 3" xfId="641"/>
    <cellStyle name="Invoer 2 2 4 3 2" xfId="2904"/>
    <cellStyle name="Invoer 2 2 4 4" xfId="2902"/>
    <cellStyle name="Invoer 2 2 5" xfId="642"/>
    <cellStyle name="Invoer 2 2 5 2" xfId="643"/>
    <cellStyle name="Invoer 2 2 5 2 2" xfId="2906"/>
    <cellStyle name="Invoer 2 2 5 3" xfId="644"/>
    <cellStyle name="Invoer 2 2 5 3 2" xfId="2907"/>
    <cellStyle name="Invoer 2 2 5 4" xfId="2905"/>
    <cellStyle name="Invoer 2 2 6" xfId="645"/>
    <cellStyle name="Invoer 2 2 6 2" xfId="646"/>
    <cellStyle name="Invoer 2 2 6 2 2" xfId="2909"/>
    <cellStyle name="Invoer 2 2 6 3" xfId="647"/>
    <cellStyle name="Invoer 2 2 6 3 2" xfId="2910"/>
    <cellStyle name="Invoer 2 2 6 4" xfId="2908"/>
    <cellStyle name="Invoer 2 2 7" xfId="648"/>
    <cellStyle name="Invoer 2 2 7 2" xfId="649"/>
    <cellStyle name="Invoer 2 2 7 2 2" xfId="2912"/>
    <cellStyle name="Invoer 2 2 7 3" xfId="650"/>
    <cellStyle name="Invoer 2 2 7 3 2" xfId="2913"/>
    <cellStyle name="Invoer 2 2 7 4" xfId="2911"/>
    <cellStyle name="Invoer 2 2 8" xfId="651"/>
    <cellStyle name="Invoer 2 2 8 2" xfId="2914"/>
    <cellStyle name="Invoer 2 2 9" xfId="652"/>
    <cellStyle name="Invoer 2 2 9 2" xfId="2915"/>
    <cellStyle name="Invoer 2 20" xfId="2830"/>
    <cellStyle name="Invoer 2 3" xfId="653"/>
    <cellStyle name="Invoer 2 3 10" xfId="2916"/>
    <cellStyle name="Invoer 2 3 2" xfId="654"/>
    <cellStyle name="Invoer 2 3 2 2" xfId="655"/>
    <cellStyle name="Invoer 2 3 2 2 2" xfId="2918"/>
    <cellStyle name="Invoer 2 3 2 3" xfId="656"/>
    <cellStyle name="Invoer 2 3 2 3 2" xfId="2919"/>
    <cellStyle name="Invoer 2 3 2 4" xfId="2917"/>
    <cellStyle name="Invoer 2 3 3" xfId="657"/>
    <cellStyle name="Invoer 2 3 3 2" xfId="658"/>
    <cellStyle name="Invoer 2 3 3 2 2" xfId="2921"/>
    <cellStyle name="Invoer 2 3 3 3" xfId="659"/>
    <cellStyle name="Invoer 2 3 3 3 2" xfId="2922"/>
    <cellStyle name="Invoer 2 3 3 4" xfId="2920"/>
    <cellStyle name="Invoer 2 3 4" xfId="660"/>
    <cellStyle name="Invoer 2 3 4 2" xfId="661"/>
    <cellStyle name="Invoer 2 3 4 2 2" xfId="2924"/>
    <cellStyle name="Invoer 2 3 4 3" xfId="662"/>
    <cellStyle name="Invoer 2 3 4 3 2" xfId="2925"/>
    <cellStyle name="Invoer 2 3 4 4" xfId="2923"/>
    <cellStyle name="Invoer 2 3 5" xfId="663"/>
    <cellStyle name="Invoer 2 3 5 2" xfId="664"/>
    <cellStyle name="Invoer 2 3 5 2 2" xfId="2927"/>
    <cellStyle name="Invoer 2 3 5 3" xfId="665"/>
    <cellStyle name="Invoer 2 3 5 3 2" xfId="2928"/>
    <cellStyle name="Invoer 2 3 5 4" xfId="2926"/>
    <cellStyle name="Invoer 2 3 6" xfId="666"/>
    <cellStyle name="Invoer 2 3 6 2" xfId="667"/>
    <cellStyle name="Invoer 2 3 6 2 2" xfId="2930"/>
    <cellStyle name="Invoer 2 3 6 3" xfId="668"/>
    <cellStyle name="Invoer 2 3 6 3 2" xfId="2931"/>
    <cellStyle name="Invoer 2 3 6 4" xfId="2929"/>
    <cellStyle name="Invoer 2 3 7" xfId="669"/>
    <cellStyle name="Invoer 2 3 7 2" xfId="670"/>
    <cellStyle name="Invoer 2 3 7 2 2" xfId="2933"/>
    <cellStyle name="Invoer 2 3 7 3" xfId="671"/>
    <cellStyle name="Invoer 2 3 7 3 2" xfId="2934"/>
    <cellStyle name="Invoer 2 3 7 4" xfId="2932"/>
    <cellStyle name="Invoer 2 3 8" xfId="672"/>
    <cellStyle name="Invoer 2 3 8 2" xfId="2935"/>
    <cellStyle name="Invoer 2 3 9" xfId="673"/>
    <cellStyle name="Invoer 2 3 9 2" xfId="2936"/>
    <cellStyle name="Invoer 2 4" xfId="674"/>
    <cellStyle name="Invoer 2 4 10" xfId="2937"/>
    <cellStyle name="Invoer 2 4 2" xfId="675"/>
    <cellStyle name="Invoer 2 4 2 2" xfId="676"/>
    <cellStyle name="Invoer 2 4 2 2 2" xfId="2939"/>
    <cellStyle name="Invoer 2 4 2 3" xfId="677"/>
    <cellStyle name="Invoer 2 4 2 3 2" xfId="2940"/>
    <cellStyle name="Invoer 2 4 2 4" xfId="2938"/>
    <cellStyle name="Invoer 2 4 3" xfId="678"/>
    <cellStyle name="Invoer 2 4 3 2" xfId="679"/>
    <cellStyle name="Invoer 2 4 3 2 2" xfId="2942"/>
    <cellStyle name="Invoer 2 4 3 3" xfId="680"/>
    <cellStyle name="Invoer 2 4 3 3 2" xfId="2943"/>
    <cellStyle name="Invoer 2 4 3 4" xfId="2941"/>
    <cellStyle name="Invoer 2 4 4" xfId="681"/>
    <cellStyle name="Invoer 2 4 4 2" xfId="682"/>
    <cellStyle name="Invoer 2 4 4 2 2" xfId="2945"/>
    <cellStyle name="Invoer 2 4 4 3" xfId="683"/>
    <cellStyle name="Invoer 2 4 4 3 2" xfId="2946"/>
    <cellStyle name="Invoer 2 4 4 4" xfId="2944"/>
    <cellStyle name="Invoer 2 4 5" xfId="684"/>
    <cellStyle name="Invoer 2 4 5 2" xfId="685"/>
    <cellStyle name="Invoer 2 4 5 2 2" xfId="2948"/>
    <cellStyle name="Invoer 2 4 5 3" xfId="686"/>
    <cellStyle name="Invoer 2 4 5 3 2" xfId="2949"/>
    <cellStyle name="Invoer 2 4 5 4" xfId="2947"/>
    <cellStyle name="Invoer 2 4 6" xfId="687"/>
    <cellStyle name="Invoer 2 4 6 2" xfId="688"/>
    <cellStyle name="Invoer 2 4 6 2 2" xfId="2951"/>
    <cellStyle name="Invoer 2 4 6 3" xfId="689"/>
    <cellStyle name="Invoer 2 4 6 3 2" xfId="2952"/>
    <cellStyle name="Invoer 2 4 6 4" xfId="2950"/>
    <cellStyle name="Invoer 2 4 7" xfId="690"/>
    <cellStyle name="Invoer 2 4 7 2" xfId="691"/>
    <cellStyle name="Invoer 2 4 7 2 2" xfId="2954"/>
    <cellStyle name="Invoer 2 4 7 3" xfId="692"/>
    <cellStyle name="Invoer 2 4 7 3 2" xfId="2955"/>
    <cellStyle name="Invoer 2 4 7 4" xfId="2953"/>
    <cellStyle name="Invoer 2 4 8" xfId="693"/>
    <cellStyle name="Invoer 2 4 8 2" xfId="2956"/>
    <cellStyle name="Invoer 2 4 9" xfId="694"/>
    <cellStyle name="Invoer 2 4 9 2" xfId="2957"/>
    <cellStyle name="Invoer 2 5" xfId="695"/>
    <cellStyle name="Invoer 2 5 10" xfId="2958"/>
    <cellStyle name="Invoer 2 5 2" xfId="696"/>
    <cellStyle name="Invoer 2 5 2 2" xfId="697"/>
    <cellStyle name="Invoer 2 5 2 2 2" xfId="2960"/>
    <cellStyle name="Invoer 2 5 2 3" xfId="698"/>
    <cellStyle name="Invoer 2 5 2 3 2" xfId="2961"/>
    <cellStyle name="Invoer 2 5 2 4" xfId="2959"/>
    <cellStyle name="Invoer 2 5 3" xfId="699"/>
    <cellStyle name="Invoer 2 5 3 2" xfId="700"/>
    <cellStyle name="Invoer 2 5 3 2 2" xfId="2963"/>
    <cellStyle name="Invoer 2 5 3 3" xfId="701"/>
    <cellStyle name="Invoer 2 5 3 3 2" xfId="2964"/>
    <cellStyle name="Invoer 2 5 3 4" xfId="2962"/>
    <cellStyle name="Invoer 2 5 4" xfId="702"/>
    <cellStyle name="Invoer 2 5 4 2" xfId="703"/>
    <cellStyle name="Invoer 2 5 4 2 2" xfId="2966"/>
    <cellStyle name="Invoer 2 5 4 3" xfId="704"/>
    <cellStyle name="Invoer 2 5 4 3 2" xfId="2967"/>
    <cellStyle name="Invoer 2 5 4 4" xfId="2965"/>
    <cellStyle name="Invoer 2 5 5" xfId="705"/>
    <cellStyle name="Invoer 2 5 5 2" xfId="706"/>
    <cellStyle name="Invoer 2 5 5 2 2" xfId="2969"/>
    <cellStyle name="Invoer 2 5 5 3" xfId="707"/>
    <cellStyle name="Invoer 2 5 5 3 2" xfId="2970"/>
    <cellStyle name="Invoer 2 5 5 4" xfId="2968"/>
    <cellStyle name="Invoer 2 5 6" xfId="708"/>
    <cellStyle name="Invoer 2 5 6 2" xfId="709"/>
    <cellStyle name="Invoer 2 5 6 2 2" xfId="2972"/>
    <cellStyle name="Invoer 2 5 6 3" xfId="710"/>
    <cellStyle name="Invoer 2 5 6 3 2" xfId="2973"/>
    <cellStyle name="Invoer 2 5 6 4" xfId="2971"/>
    <cellStyle name="Invoer 2 5 7" xfId="711"/>
    <cellStyle name="Invoer 2 5 7 2" xfId="712"/>
    <cellStyle name="Invoer 2 5 7 2 2" xfId="2975"/>
    <cellStyle name="Invoer 2 5 7 3" xfId="713"/>
    <cellStyle name="Invoer 2 5 7 3 2" xfId="2976"/>
    <cellStyle name="Invoer 2 5 7 4" xfId="2974"/>
    <cellStyle name="Invoer 2 5 8" xfId="714"/>
    <cellStyle name="Invoer 2 5 8 2" xfId="2977"/>
    <cellStyle name="Invoer 2 5 9" xfId="715"/>
    <cellStyle name="Invoer 2 5 9 2" xfId="2978"/>
    <cellStyle name="Invoer 2 6" xfId="716"/>
    <cellStyle name="Invoer 2 6 10" xfId="2979"/>
    <cellStyle name="Invoer 2 6 2" xfId="717"/>
    <cellStyle name="Invoer 2 6 2 2" xfId="718"/>
    <cellStyle name="Invoer 2 6 2 2 2" xfId="2981"/>
    <cellStyle name="Invoer 2 6 2 3" xfId="719"/>
    <cellStyle name="Invoer 2 6 2 3 2" xfId="2982"/>
    <cellStyle name="Invoer 2 6 2 4" xfId="2980"/>
    <cellStyle name="Invoer 2 6 3" xfId="720"/>
    <cellStyle name="Invoer 2 6 3 2" xfId="721"/>
    <cellStyle name="Invoer 2 6 3 2 2" xfId="2984"/>
    <cellStyle name="Invoer 2 6 3 3" xfId="722"/>
    <cellStyle name="Invoer 2 6 3 3 2" xfId="2985"/>
    <cellStyle name="Invoer 2 6 3 4" xfId="2983"/>
    <cellStyle name="Invoer 2 6 4" xfId="723"/>
    <cellStyle name="Invoer 2 6 4 2" xfId="724"/>
    <cellStyle name="Invoer 2 6 4 2 2" xfId="2987"/>
    <cellStyle name="Invoer 2 6 4 3" xfId="725"/>
    <cellStyle name="Invoer 2 6 4 3 2" xfId="2988"/>
    <cellStyle name="Invoer 2 6 4 4" xfId="2986"/>
    <cellStyle name="Invoer 2 6 5" xfId="726"/>
    <cellStyle name="Invoer 2 6 5 2" xfId="727"/>
    <cellStyle name="Invoer 2 6 5 2 2" xfId="2990"/>
    <cellStyle name="Invoer 2 6 5 3" xfId="728"/>
    <cellStyle name="Invoer 2 6 5 3 2" xfId="2991"/>
    <cellStyle name="Invoer 2 6 5 4" xfId="2989"/>
    <cellStyle name="Invoer 2 6 6" xfId="729"/>
    <cellStyle name="Invoer 2 6 6 2" xfId="730"/>
    <cellStyle name="Invoer 2 6 6 2 2" xfId="2993"/>
    <cellStyle name="Invoer 2 6 6 3" xfId="731"/>
    <cellStyle name="Invoer 2 6 6 3 2" xfId="2994"/>
    <cellStyle name="Invoer 2 6 6 4" xfId="2992"/>
    <cellStyle name="Invoer 2 6 7" xfId="732"/>
    <cellStyle name="Invoer 2 6 7 2" xfId="733"/>
    <cellStyle name="Invoer 2 6 7 2 2" xfId="2996"/>
    <cellStyle name="Invoer 2 6 7 3" xfId="734"/>
    <cellStyle name="Invoer 2 6 7 3 2" xfId="2997"/>
    <cellStyle name="Invoer 2 6 7 4" xfId="2995"/>
    <cellStyle name="Invoer 2 6 8" xfId="735"/>
    <cellStyle name="Invoer 2 6 8 2" xfId="2998"/>
    <cellStyle name="Invoer 2 6 9" xfId="736"/>
    <cellStyle name="Invoer 2 6 9 2" xfId="2999"/>
    <cellStyle name="Invoer 2 7" xfId="737"/>
    <cellStyle name="Invoer 2 7 10" xfId="3000"/>
    <cellStyle name="Invoer 2 7 2" xfId="738"/>
    <cellStyle name="Invoer 2 7 2 2" xfId="739"/>
    <cellStyle name="Invoer 2 7 2 2 2" xfId="3002"/>
    <cellStyle name="Invoer 2 7 2 3" xfId="740"/>
    <cellStyle name="Invoer 2 7 2 3 2" xfId="3003"/>
    <cellStyle name="Invoer 2 7 2 4" xfId="3001"/>
    <cellStyle name="Invoer 2 7 3" xfId="741"/>
    <cellStyle name="Invoer 2 7 3 2" xfId="742"/>
    <cellStyle name="Invoer 2 7 3 2 2" xfId="3005"/>
    <cellStyle name="Invoer 2 7 3 3" xfId="743"/>
    <cellStyle name="Invoer 2 7 3 3 2" xfId="3006"/>
    <cellStyle name="Invoer 2 7 3 4" xfId="3004"/>
    <cellStyle name="Invoer 2 7 4" xfId="744"/>
    <cellStyle name="Invoer 2 7 4 2" xfId="745"/>
    <cellStyle name="Invoer 2 7 4 2 2" xfId="3008"/>
    <cellStyle name="Invoer 2 7 4 3" xfId="746"/>
    <cellStyle name="Invoer 2 7 4 3 2" xfId="3009"/>
    <cellStyle name="Invoer 2 7 4 4" xfId="3007"/>
    <cellStyle name="Invoer 2 7 5" xfId="747"/>
    <cellStyle name="Invoer 2 7 5 2" xfId="748"/>
    <cellStyle name="Invoer 2 7 5 2 2" xfId="3011"/>
    <cellStyle name="Invoer 2 7 5 3" xfId="749"/>
    <cellStyle name="Invoer 2 7 5 3 2" xfId="3012"/>
    <cellStyle name="Invoer 2 7 5 4" xfId="3010"/>
    <cellStyle name="Invoer 2 7 6" xfId="750"/>
    <cellStyle name="Invoer 2 7 6 2" xfId="751"/>
    <cellStyle name="Invoer 2 7 6 2 2" xfId="3014"/>
    <cellStyle name="Invoer 2 7 6 3" xfId="752"/>
    <cellStyle name="Invoer 2 7 6 3 2" xfId="3015"/>
    <cellStyle name="Invoer 2 7 6 4" xfId="3013"/>
    <cellStyle name="Invoer 2 7 7" xfId="753"/>
    <cellStyle name="Invoer 2 7 7 2" xfId="754"/>
    <cellStyle name="Invoer 2 7 7 2 2" xfId="3017"/>
    <cellStyle name="Invoer 2 7 7 3" xfId="755"/>
    <cellStyle name="Invoer 2 7 7 3 2" xfId="3018"/>
    <cellStyle name="Invoer 2 7 7 4" xfId="3016"/>
    <cellStyle name="Invoer 2 7 8" xfId="756"/>
    <cellStyle name="Invoer 2 7 8 2" xfId="3019"/>
    <cellStyle name="Invoer 2 7 9" xfId="757"/>
    <cellStyle name="Invoer 2 7 9 2" xfId="3020"/>
    <cellStyle name="Invoer 2 8" xfId="758"/>
    <cellStyle name="Invoer 2 8 10" xfId="3021"/>
    <cellStyle name="Invoer 2 8 2" xfId="759"/>
    <cellStyle name="Invoer 2 8 2 2" xfId="760"/>
    <cellStyle name="Invoer 2 8 2 2 2" xfId="3023"/>
    <cellStyle name="Invoer 2 8 2 3" xfId="761"/>
    <cellStyle name="Invoer 2 8 2 3 2" xfId="3024"/>
    <cellStyle name="Invoer 2 8 2 4" xfId="3022"/>
    <cellStyle name="Invoer 2 8 3" xfId="762"/>
    <cellStyle name="Invoer 2 8 3 2" xfId="763"/>
    <cellStyle name="Invoer 2 8 3 2 2" xfId="3026"/>
    <cellStyle name="Invoer 2 8 3 3" xfId="764"/>
    <cellStyle name="Invoer 2 8 3 3 2" xfId="3027"/>
    <cellStyle name="Invoer 2 8 3 4" xfId="3025"/>
    <cellStyle name="Invoer 2 8 4" xfId="765"/>
    <cellStyle name="Invoer 2 8 4 2" xfId="766"/>
    <cellStyle name="Invoer 2 8 4 2 2" xfId="3029"/>
    <cellStyle name="Invoer 2 8 4 3" xfId="767"/>
    <cellStyle name="Invoer 2 8 4 3 2" xfId="3030"/>
    <cellStyle name="Invoer 2 8 4 4" xfId="3028"/>
    <cellStyle name="Invoer 2 8 5" xfId="768"/>
    <cellStyle name="Invoer 2 8 5 2" xfId="769"/>
    <cellStyle name="Invoer 2 8 5 2 2" xfId="3032"/>
    <cellStyle name="Invoer 2 8 5 3" xfId="770"/>
    <cellStyle name="Invoer 2 8 5 3 2" xfId="3033"/>
    <cellStyle name="Invoer 2 8 5 4" xfId="3031"/>
    <cellStyle name="Invoer 2 8 6" xfId="771"/>
    <cellStyle name="Invoer 2 8 6 2" xfId="772"/>
    <cellStyle name="Invoer 2 8 6 2 2" xfId="3035"/>
    <cellStyle name="Invoer 2 8 6 3" xfId="773"/>
    <cellStyle name="Invoer 2 8 6 3 2" xfId="3036"/>
    <cellStyle name="Invoer 2 8 6 4" xfId="3034"/>
    <cellStyle name="Invoer 2 8 7" xfId="774"/>
    <cellStyle name="Invoer 2 8 7 2" xfId="775"/>
    <cellStyle name="Invoer 2 8 7 2 2" xfId="3038"/>
    <cellStyle name="Invoer 2 8 7 3" xfId="776"/>
    <cellStyle name="Invoer 2 8 7 3 2" xfId="3039"/>
    <cellStyle name="Invoer 2 8 7 4" xfId="3037"/>
    <cellStyle name="Invoer 2 8 8" xfId="777"/>
    <cellStyle name="Invoer 2 8 8 2" xfId="3040"/>
    <cellStyle name="Invoer 2 8 9" xfId="778"/>
    <cellStyle name="Invoer 2 8 9 2" xfId="3041"/>
    <cellStyle name="Invoer 2 9" xfId="779"/>
    <cellStyle name="Invoer 2 9 10" xfId="3042"/>
    <cellStyle name="Invoer 2 9 2" xfId="780"/>
    <cellStyle name="Invoer 2 9 2 2" xfId="781"/>
    <cellStyle name="Invoer 2 9 2 2 2" xfId="3044"/>
    <cellStyle name="Invoer 2 9 2 3" xfId="782"/>
    <cellStyle name="Invoer 2 9 2 3 2" xfId="3045"/>
    <cellStyle name="Invoer 2 9 2 4" xfId="3043"/>
    <cellStyle name="Invoer 2 9 3" xfId="783"/>
    <cellStyle name="Invoer 2 9 3 2" xfId="784"/>
    <cellStyle name="Invoer 2 9 3 2 2" xfId="3047"/>
    <cellStyle name="Invoer 2 9 3 3" xfId="785"/>
    <cellStyle name="Invoer 2 9 3 3 2" xfId="3048"/>
    <cellStyle name="Invoer 2 9 3 4" xfId="3046"/>
    <cellStyle name="Invoer 2 9 4" xfId="786"/>
    <cellStyle name="Invoer 2 9 4 2" xfId="787"/>
    <cellStyle name="Invoer 2 9 4 2 2" xfId="3050"/>
    <cellStyle name="Invoer 2 9 4 3" xfId="788"/>
    <cellStyle name="Invoer 2 9 4 3 2" xfId="3051"/>
    <cellStyle name="Invoer 2 9 4 4" xfId="3049"/>
    <cellStyle name="Invoer 2 9 5" xfId="789"/>
    <cellStyle name="Invoer 2 9 5 2" xfId="790"/>
    <cellStyle name="Invoer 2 9 5 2 2" xfId="3053"/>
    <cellStyle name="Invoer 2 9 5 3" xfId="791"/>
    <cellStyle name="Invoer 2 9 5 3 2" xfId="3054"/>
    <cellStyle name="Invoer 2 9 5 4" xfId="3052"/>
    <cellStyle name="Invoer 2 9 6" xfId="792"/>
    <cellStyle name="Invoer 2 9 6 2" xfId="793"/>
    <cellStyle name="Invoer 2 9 6 2 2" xfId="3056"/>
    <cellStyle name="Invoer 2 9 6 3" xfId="794"/>
    <cellStyle name="Invoer 2 9 6 3 2" xfId="3057"/>
    <cellStyle name="Invoer 2 9 6 4" xfId="3055"/>
    <cellStyle name="Invoer 2 9 7" xfId="795"/>
    <cellStyle name="Invoer 2 9 7 2" xfId="796"/>
    <cellStyle name="Invoer 2 9 7 2 2" xfId="3059"/>
    <cellStyle name="Invoer 2 9 7 3" xfId="797"/>
    <cellStyle name="Invoer 2 9 7 3 2" xfId="3060"/>
    <cellStyle name="Invoer 2 9 7 4" xfId="3058"/>
    <cellStyle name="Invoer 2 9 8" xfId="798"/>
    <cellStyle name="Invoer 2 9 8 2" xfId="3061"/>
    <cellStyle name="Invoer 2 9 9" xfId="799"/>
    <cellStyle name="Invoer 2 9 9 2" xfId="3062"/>
    <cellStyle name="Invoer 3" xfId="800"/>
    <cellStyle name="Invoer 3 10" xfId="801"/>
    <cellStyle name="Invoer 3 10 2" xfId="3064"/>
    <cellStyle name="Invoer 3 11" xfId="3063"/>
    <cellStyle name="Invoer 3 2" xfId="802"/>
    <cellStyle name="Invoer 3 2 2" xfId="803"/>
    <cellStyle name="Invoer 3 2 2 2" xfId="3066"/>
    <cellStyle name="Invoer 3 2 3" xfId="804"/>
    <cellStyle name="Invoer 3 2 3 2" xfId="3067"/>
    <cellStyle name="Invoer 3 2 4" xfId="3065"/>
    <cellStyle name="Invoer 3 3" xfId="805"/>
    <cellStyle name="Invoer 3 3 2" xfId="806"/>
    <cellStyle name="Invoer 3 3 2 2" xfId="3069"/>
    <cellStyle name="Invoer 3 3 3" xfId="807"/>
    <cellStyle name="Invoer 3 3 3 2" xfId="3070"/>
    <cellStyle name="Invoer 3 3 4" xfId="3068"/>
    <cellStyle name="Invoer 3 4" xfId="808"/>
    <cellStyle name="Invoer 3 4 2" xfId="809"/>
    <cellStyle name="Invoer 3 4 2 2" xfId="3072"/>
    <cellStyle name="Invoer 3 4 3" xfId="810"/>
    <cellStyle name="Invoer 3 4 3 2" xfId="3073"/>
    <cellStyle name="Invoer 3 4 4" xfId="3071"/>
    <cellStyle name="Invoer 3 5" xfId="811"/>
    <cellStyle name="Invoer 3 5 2" xfId="812"/>
    <cellStyle name="Invoer 3 5 2 2" xfId="3075"/>
    <cellStyle name="Invoer 3 5 3" xfId="813"/>
    <cellStyle name="Invoer 3 5 3 2" xfId="3076"/>
    <cellStyle name="Invoer 3 5 4" xfId="3074"/>
    <cellStyle name="Invoer 3 6" xfId="814"/>
    <cellStyle name="Invoer 3 6 2" xfId="815"/>
    <cellStyle name="Invoer 3 6 2 2" xfId="3078"/>
    <cellStyle name="Invoer 3 6 3" xfId="816"/>
    <cellStyle name="Invoer 3 6 3 2" xfId="3079"/>
    <cellStyle name="Invoer 3 6 4" xfId="3077"/>
    <cellStyle name="Invoer 3 7" xfId="817"/>
    <cellStyle name="Invoer 3 7 2" xfId="818"/>
    <cellStyle name="Invoer 3 7 2 2" xfId="3081"/>
    <cellStyle name="Invoer 3 7 3" xfId="819"/>
    <cellStyle name="Invoer 3 7 3 2" xfId="3082"/>
    <cellStyle name="Invoer 3 7 4" xfId="3080"/>
    <cellStyle name="Invoer 3 8" xfId="820"/>
    <cellStyle name="Invoer 3 8 2" xfId="821"/>
    <cellStyle name="Invoer 3 8 2 2" xfId="3084"/>
    <cellStyle name="Invoer 3 8 3" xfId="822"/>
    <cellStyle name="Invoer 3 8 3 2" xfId="3085"/>
    <cellStyle name="Invoer 3 8 4" xfId="3083"/>
    <cellStyle name="Invoer 3 9" xfId="823"/>
    <cellStyle name="Invoer 3 9 2" xfId="3086"/>
    <cellStyle name="Invoer 4" xfId="824"/>
    <cellStyle name="Invoer 4 10" xfId="825"/>
    <cellStyle name="Invoer 4 10 2" xfId="3088"/>
    <cellStyle name="Invoer 4 11" xfId="3087"/>
    <cellStyle name="Invoer 4 2" xfId="826"/>
    <cellStyle name="Invoer 4 2 2" xfId="827"/>
    <cellStyle name="Invoer 4 2 2 2" xfId="3090"/>
    <cellStyle name="Invoer 4 2 3" xfId="828"/>
    <cellStyle name="Invoer 4 2 3 2" xfId="3091"/>
    <cellStyle name="Invoer 4 2 4" xfId="3089"/>
    <cellStyle name="Invoer 4 3" xfId="829"/>
    <cellStyle name="Invoer 4 3 2" xfId="830"/>
    <cellStyle name="Invoer 4 3 2 2" xfId="3093"/>
    <cellStyle name="Invoer 4 3 3" xfId="831"/>
    <cellStyle name="Invoer 4 3 3 2" xfId="3094"/>
    <cellStyle name="Invoer 4 3 4" xfId="3092"/>
    <cellStyle name="Invoer 4 4" xfId="832"/>
    <cellStyle name="Invoer 4 4 2" xfId="833"/>
    <cellStyle name="Invoer 4 4 2 2" xfId="3096"/>
    <cellStyle name="Invoer 4 4 3" xfId="834"/>
    <cellStyle name="Invoer 4 4 3 2" xfId="3097"/>
    <cellStyle name="Invoer 4 4 4" xfId="3095"/>
    <cellStyle name="Invoer 4 5" xfId="835"/>
    <cellStyle name="Invoer 4 5 2" xfId="836"/>
    <cellStyle name="Invoer 4 5 2 2" xfId="3099"/>
    <cellStyle name="Invoer 4 5 3" xfId="837"/>
    <cellStyle name="Invoer 4 5 3 2" xfId="3100"/>
    <cellStyle name="Invoer 4 5 4" xfId="3098"/>
    <cellStyle name="Invoer 4 6" xfId="838"/>
    <cellStyle name="Invoer 4 6 2" xfId="839"/>
    <cellStyle name="Invoer 4 6 2 2" xfId="3102"/>
    <cellStyle name="Invoer 4 6 3" xfId="840"/>
    <cellStyle name="Invoer 4 6 3 2" xfId="3103"/>
    <cellStyle name="Invoer 4 6 4" xfId="3101"/>
    <cellStyle name="Invoer 4 7" xfId="841"/>
    <cellStyle name="Invoer 4 7 2" xfId="842"/>
    <cellStyle name="Invoer 4 7 2 2" xfId="3105"/>
    <cellStyle name="Invoer 4 7 3" xfId="843"/>
    <cellStyle name="Invoer 4 7 3 2" xfId="3106"/>
    <cellStyle name="Invoer 4 7 4" xfId="3104"/>
    <cellStyle name="Invoer 4 8" xfId="844"/>
    <cellStyle name="Invoer 4 8 2" xfId="845"/>
    <cellStyle name="Invoer 4 8 2 2" xfId="3108"/>
    <cellStyle name="Invoer 4 8 3" xfId="846"/>
    <cellStyle name="Invoer 4 8 3 2" xfId="3109"/>
    <cellStyle name="Invoer 4 8 4" xfId="3107"/>
    <cellStyle name="Invoer 4 9" xfId="847"/>
    <cellStyle name="Invoer 4 9 2" xfId="3110"/>
    <cellStyle name="Invoer 5" xfId="848"/>
    <cellStyle name="Invoer 5 10" xfId="3111"/>
    <cellStyle name="Invoer 5 2" xfId="849"/>
    <cellStyle name="Invoer 5 2 2" xfId="850"/>
    <cellStyle name="Invoer 5 2 2 2" xfId="3113"/>
    <cellStyle name="Invoer 5 2 3" xfId="851"/>
    <cellStyle name="Invoer 5 2 3 2" xfId="3114"/>
    <cellStyle name="Invoer 5 2 4" xfId="3112"/>
    <cellStyle name="Invoer 5 3" xfId="852"/>
    <cellStyle name="Invoer 5 3 2" xfId="853"/>
    <cellStyle name="Invoer 5 3 2 2" xfId="3116"/>
    <cellStyle name="Invoer 5 3 3" xfId="854"/>
    <cellStyle name="Invoer 5 3 3 2" xfId="3117"/>
    <cellStyle name="Invoer 5 3 4" xfId="3115"/>
    <cellStyle name="Invoer 5 4" xfId="855"/>
    <cellStyle name="Invoer 5 4 2" xfId="856"/>
    <cellStyle name="Invoer 5 4 2 2" xfId="3119"/>
    <cellStyle name="Invoer 5 4 3" xfId="857"/>
    <cellStyle name="Invoer 5 4 3 2" xfId="3120"/>
    <cellStyle name="Invoer 5 4 4" xfId="3118"/>
    <cellStyle name="Invoer 5 5" xfId="858"/>
    <cellStyle name="Invoer 5 5 2" xfId="859"/>
    <cellStyle name="Invoer 5 5 2 2" xfId="3122"/>
    <cellStyle name="Invoer 5 5 3" xfId="860"/>
    <cellStyle name="Invoer 5 5 3 2" xfId="3123"/>
    <cellStyle name="Invoer 5 5 4" xfId="3121"/>
    <cellStyle name="Invoer 5 6" xfId="861"/>
    <cellStyle name="Invoer 5 6 2" xfId="862"/>
    <cellStyle name="Invoer 5 6 2 2" xfId="3125"/>
    <cellStyle name="Invoer 5 6 3" xfId="863"/>
    <cellStyle name="Invoer 5 6 3 2" xfId="3126"/>
    <cellStyle name="Invoer 5 6 4" xfId="3124"/>
    <cellStyle name="Invoer 5 7" xfId="864"/>
    <cellStyle name="Invoer 5 7 2" xfId="865"/>
    <cellStyle name="Invoer 5 7 2 2" xfId="3128"/>
    <cellStyle name="Invoer 5 7 3" xfId="866"/>
    <cellStyle name="Invoer 5 7 3 2" xfId="3129"/>
    <cellStyle name="Invoer 5 7 4" xfId="3127"/>
    <cellStyle name="Invoer 5 8" xfId="867"/>
    <cellStyle name="Invoer 5 8 2" xfId="3130"/>
    <cellStyle name="Invoer 5 9" xfId="868"/>
    <cellStyle name="Invoer 5 9 2" xfId="3131"/>
    <cellStyle name="Invoer 6" xfId="869"/>
    <cellStyle name="Invoer 6 10" xfId="3132"/>
    <cellStyle name="Invoer 6 2" xfId="870"/>
    <cellStyle name="Invoer 6 2 2" xfId="871"/>
    <cellStyle name="Invoer 6 2 2 2" xfId="3134"/>
    <cellStyle name="Invoer 6 2 3" xfId="872"/>
    <cellStyle name="Invoer 6 2 3 2" xfId="3135"/>
    <cellStyle name="Invoer 6 2 4" xfId="3133"/>
    <cellStyle name="Invoer 6 3" xfId="873"/>
    <cellStyle name="Invoer 6 3 2" xfId="874"/>
    <cellStyle name="Invoer 6 3 2 2" xfId="3137"/>
    <cellStyle name="Invoer 6 3 3" xfId="875"/>
    <cellStyle name="Invoer 6 3 3 2" xfId="3138"/>
    <cellStyle name="Invoer 6 3 4" xfId="3136"/>
    <cellStyle name="Invoer 6 4" xfId="876"/>
    <cellStyle name="Invoer 6 4 2" xfId="877"/>
    <cellStyle name="Invoer 6 4 2 2" xfId="3140"/>
    <cellStyle name="Invoer 6 4 3" xfId="878"/>
    <cellStyle name="Invoer 6 4 3 2" xfId="3141"/>
    <cellStyle name="Invoer 6 4 4" xfId="3139"/>
    <cellStyle name="Invoer 6 5" xfId="879"/>
    <cellStyle name="Invoer 6 5 2" xfId="880"/>
    <cellStyle name="Invoer 6 5 2 2" xfId="3143"/>
    <cellStyle name="Invoer 6 5 3" xfId="881"/>
    <cellStyle name="Invoer 6 5 3 2" xfId="3144"/>
    <cellStyle name="Invoer 6 5 4" xfId="3142"/>
    <cellStyle name="Invoer 6 6" xfId="882"/>
    <cellStyle name="Invoer 6 6 2" xfId="883"/>
    <cellStyle name="Invoer 6 6 2 2" xfId="3146"/>
    <cellStyle name="Invoer 6 6 3" xfId="884"/>
    <cellStyle name="Invoer 6 6 3 2" xfId="3147"/>
    <cellStyle name="Invoer 6 6 4" xfId="3145"/>
    <cellStyle name="Invoer 6 7" xfId="885"/>
    <cellStyle name="Invoer 6 7 2" xfId="886"/>
    <cellStyle name="Invoer 6 7 2 2" xfId="3149"/>
    <cellStyle name="Invoer 6 7 3" xfId="887"/>
    <cellStyle name="Invoer 6 7 3 2" xfId="3150"/>
    <cellStyle name="Invoer 6 7 4" xfId="3148"/>
    <cellStyle name="Invoer 6 8" xfId="888"/>
    <cellStyle name="Invoer 6 8 2" xfId="3151"/>
    <cellStyle name="Invoer 6 9" xfId="889"/>
    <cellStyle name="Invoer 6 9 2" xfId="3152"/>
    <cellStyle name="Invoer 7" xfId="890"/>
    <cellStyle name="Invoer 7 10" xfId="3153"/>
    <cellStyle name="Invoer 7 2" xfId="891"/>
    <cellStyle name="Invoer 7 2 2" xfId="892"/>
    <cellStyle name="Invoer 7 2 2 2" xfId="3155"/>
    <cellStyle name="Invoer 7 2 3" xfId="893"/>
    <cellStyle name="Invoer 7 2 3 2" xfId="3156"/>
    <cellStyle name="Invoer 7 2 4" xfId="3154"/>
    <cellStyle name="Invoer 7 3" xfId="894"/>
    <cellStyle name="Invoer 7 3 2" xfId="895"/>
    <cellStyle name="Invoer 7 3 2 2" xfId="3158"/>
    <cellStyle name="Invoer 7 3 3" xfId="896"/>
    <cellStyle name="Invoer 7 3 3 2" xfId="3159"/>
    <cellStyle name="Invoer 7 3 4" xfId="3157"/>
    <cellStyle name="Invoer 7 4" xfId="897"/>
    <cellStyle name="Invoer 7 4 2" xfId="898"/>
    <cellStyle name="Invoer 7 4 2 2" xfId="3161"/>
    <cellStyle name="Invoer 7 4 3" xfId="899"/>
    <cellStyle name="Invoer 7 4 3 2" xfId="3162"/>
    <cellStyle name="Invoer 7 4 4" xfId="3160"/>
    <cellStyle name="Invoer 7 5" xfId="900"/>
    <cellStyle name="Invoer 7 5 2" xfId="901"/>
    <cellStyle name="Invoer 7 5 2 2" xfId="3164"/>
    <cellStyle name="Invoer 7 5 3" xfId="902"/>
    <cellStyle name="Invoer 7 5 3 2" xfId="3165"/>
    <cellStyle name="Invoer 7 5 4" xfId="3163"/>
    <cellStyle name="Invoer 7 6" xfId="903"/>
    <cellStyle name="Invoer 7 6 2" xfId="904"/>
    <cellStyle name="Invoer 7 6 2 2" xfId="3167"/>
    <cellStyle name="Invoer 7 6 3" xfId="905"/>
    <cellStyle name="Invoer 7 6 3 2" xfId="3168"/>
    <cellStyle name="Invoer 7 6 4" xfId="3166"/>
    <cellStyle name="Invoer 7 7" xfId="906"/>
    <cellStyle name="Invoer 7 7 2" xfId="907"/>
    <cellStyle name="Invoer 7 7 2 2" xfId="3170"/>
    <cellStyle name="Invoer 7 7 3" xfId="908"/>
    <cellStyle name="Invoer 7 7 3 2" xfId="3171"/>
    <cellStyle name="Invoer 7 7 4" xfId="3169"/>
    <cellStyle name="Invoer 7 8" xfId="909"/>
    <cellStyle name="Invoer 7 8 2" xfId="3172"/>
    <cellStyle name="Invoer 7 9" xfId="910"/>
    <cellStyle name="Invoer 7 9 2" xfId="3173"/>
    <cellStyle name="Invoer 8" xfId="911"/>
    <cellStyle name="Invoer 8 10" xfId="3174"/>
    <cellStyle name="Invoer 8 2" xfId="912"/>
    <cellStyle name="Invoer 8 2 2" xfId="913"/>
    <cellStyle name="Invoer 8 2 2 2" xfId="3176"/>
    <cellStyle name="Invoer 8 2 3" xfId="914"/>
    <cellStyle name="Invoer 8 2 3 2" xfId="3177"/>
    <cellStyle name="Invoer 8 2 4" xfId="3175"/>
    <cellStyle name="Invoer 8 3" xfId="915"/>
    <cellStyle name="Invoer 8 3 2" xfId="916"/>
    <cellStyle name="Invoer 8 3 2 2" xfId="3179"/>
    <cellStyle name="Invoer 8 3 3" xfId="917"/>
    <cellStyle name="Invoer 8 3 3 2" xfId="3180"/>
    <cellStyle name="Invoer 8 3 4" xfId="3178"/>
    <cellStyle name="Invoer 8 4" xfId="918"/>
    <cellStyle name="Invoer 8 4 2" xfId="919"/>
    <cellStyle name="Invoer 8 4 2 2" xfId="3182"/>
    <cellStyle name="Invoer 8 4 3" xfId="920"/>
    <cellStyle name="Invoer 8 4 3 2" xfId="3183"/>
    <cellStyle name="Invoer 8 4 4" xfId="3181"/>
    <cellStyle name="Invoer 8 5" xfId="921"/>
    <cellStyle name="Invoer 8 5 2" xfId="922"/>
    <cellStyle name="Invoer 8 5 2 2" xfId="3185"/>
    <cellStyle name="Invoer 8 5 3" xfId="923"/>
    <cellStyle name="Invoer 8 5 3 2" xfId="3186"/>
    <cellStyle name="Invoer 8 5 4" xfId="3184"/>
    <cellStyle name="Invoer 8 6" xfId="924"/>
    <cellStyle name="Invoer 8 6 2" xfId="925"/>
    <cellStyle name="Invoer 8 6 2 2" xfId="3188"/>
    <cellStyle name="Invoer 8 6 3" xfId="926"/>
    <cellStyle name="Invoer 8 6 3 2" xfId="3189"/>
    <cellStyle name="Invoer 8 6 4" xfId="3187"/>
    <cellStyle name="Invoer 8 7" xfId="927"/>
    <cellStyle name="Invoer 8 7 2" xfId="928"/>
    <cellStyle name="Invoer 8 7 2 2" xfId="3191"/>
    <cellStyle name="Invoer 8 7 3" xfId="929"/>
    <cellStyle name="Invoer 8 7 3 2" xfId="3192"/>
    <cellStyle name="Invoer 8 7 4" xfId="3190"/>
    <cellStyle name="Invoer 8 8" xfId="930"/>
    <cellStyle name="Invoer 8 8 2" xfId="3193"/>
    <cellStyle name="Invoer 8 9" xfId="931"/>
    <cellStyle name="Invoer 8 9 2" xfId="3194"/>
    <cellStyle name="Invoer 9" xfId="932"/>
    <cellStyle name="Invoer 9 10" xfId="3195"/>
    <cellStyle name="Invoer 9 2" xfId="933"/>
    <cellStyle name="Invoer 9 2 2" xfId="934"/>
    <cellStyle name="Invoer 9 2 2 2" xfId="3197"/>
    <cellStyle name="Invoer 9 2 3" xfId="935"/>
    <cellStyle name="Invoer 9 2 3 2" xfId="3198"/>
    <cellStyle name="Invoer 9 2 4" xfId="3196"/>
    <cellStyle name="Invoer 9 3" xfId="936"/>
    <cellStyle name="Invoer 9 3 2" xfId="937"/>
    <cellStyle name="Invoer 9 3 2 2" xfId="3200"/>
    <cellStyle name="Invoer 9 3 3" xfId="938"/>
    <cellStyle name="Invoer 9 3 3 2" xfId="3201"/>
    <cellStyle name="Invoer 9 3 4" xfId="3199"/>
    <cellStyle name="Invoer 9 4" xfId="939"/>
    <cellStyle name="Invoer 9 4 2" xfId="940"/>
    <cellStyle name="Invoer 9 4 2 2" xfId="3203"/>
    <cellStyle name="Invoer 9 4 3" xfId="941"/>
    <cellStyle name="Invoer 9 4 3 2" xfId="3204"/>
    <cellStyle name="Invoer 9 4 4" xfId="3202"/>
    <cellStyle name="Invoer 9 5" xfId="942"/>
    <cellStyle name="Invoer 9 5 2" xfId="943"/>
    <cellStyle name="Invoer 9 5 2 2" xfId="3206"/>
    <cellStyle name="Invoer 9 5 3" xfId="944"/>
    <cellStyle name="Invoer 9 5 3 2" xfId="3207"/>
    <cellStyle name="Invoer 9 5 4" xfId="3205"/>
    <cellStyle name="Invoer 9 6" xfId="945"/>
    <cellStyle name="Invoer 9 6 2" xfId="946"/>
    <cellStyle name="Invoer 9 6 2 2" xfId="3209"/>
    <cellStyle name="Invoer 9 6 3" xfId="947"/>
    <cellStyle name="Invoer 9 6 3 2" xfId="3210"/>
    <cellStyle name="Invoer 9 6 4" xfId="3208"/>
    <cellStyle name="Invoer 9 7" xfId="948"/>
    <cellStyle name="Invoer 9 7 2" xfId="949"/>
    <cellStyle name="Invoer 9 7 2 2" xfId="3212"/>
    <cellStyle name="Invoer 9 7 3" xfId="950"/>
    <cellStyle name="Invoer 9 7 3 2" xfId="3213"/>
    <cellStyle name="Invoer 9 7 4" xfId="3211"/>
    <cellStyle name="Invoer 9 8" xfId="951"/>
    <cellStyle name="Invoer 9 8 2" xfId="3214"/>
    <cellStyle name="Invoer 9 9" xfId="952"/>
    <cellStyle name="Invoer 9 9 2" xfId="3215"/>
    <cellStyle name="Kop 1" xfId="9"/>
    <cellStyle name="Kop 2" xfId="10"/>
    <cellStyle name="Kop 3" xfId="11"/>
    <cellStyle name="Kop 4" xfId="12"/>
    <cellStyle name="Lien hypertexte 2" xfId="13"/>
    <cellStyle name="Neutraal" xfId="14"/>
    <cellStyle name="Normal" xfId="0" builtinId="0"/>
    <cellStyle name="Normal 2" xfId="1"/>
    <cellStyle name="Normal 3" xfId="3"/>
    <cellStyle name="Normal 3 2" xfId="954"/>
    <cellStyle name="Normal 3 2 2" xfId="955"/>
    <cellStyle name="Normal 3 3" xfId="956"/>
    <cellStyle name="Normal 3 3 2" xfId="957"/>
    <cellStyle name="Normal 3 4" xfId="958"/>
    <cellStyle name="Normal 3 5" xfId="953"/>
    <cellStyle name="Normal 4" xfId="959"/>
    <cellStyle name="Normal 4 2" xfId="960"/>
    <cellStyle name="Normal 4 3" xfId="2309"/>
    <cellStyle name="Notitie" xfId="15"/>
    <cellStyle name="Notitie 10" xfId="961"/>
    <cellStyle name="Notitie 10 10" xfId="3216"/>
    <cellStyle name="Notitie 10 2" xfId="962"/>
    <cellStyle name="Notitie 10 2 2" xfId="963"/>
    <cellStyle name="Notitie 10 2 2 2" xfId="3218"/>
    <cellStyle name="Notitie 10 2 3" xfId="964"/>
    <cellStyle name="Notitie 10 2 3 2" xfId="3219"/>
    <cellStyle name="Notitie 10 2 4" xfId="3217"/>
    <cellStyle name="Notitie 10 3" xfId="965"/>
    <cellStyle name="Notitie 10 3 2" xfId="966"/>
    <cellStyle name="Notitie 10 3 2 2" xfId="3221"/>
    <cellStyle name="Notitie 10 3 3" xfId="967"/>
    <cellStyle name="Notitie 10 3 3 2" xfId="3222"/>
    <cellStyle name="Notitie 10 3 4" xfId="3220"/>
    <cellStyle name="Notitie 10 4" xfId="968"/>
    <cellStyle name="Notitie 10 4 2" xfId="969"/>
    <cellStyle name="Notitie 10 4 2 2" xfId="3224"/>
    <cellStyle name="Notitie 10 4 3" xfId="970"/>
    <cellStyle name="Notitie 10 4 3 2" xfId="3225"/>
    <cellStyle name="Notitie 10 4 4" xfId="3223"/>
    <cellStyle name="Notitie 10 5" xfId="971"/>
    <cellStyle name="Notitie 10 5 2" xfId="972"/>
    <cellStyle name="Notitie 10 5 2 2" xfId="3227"/>
    <cellStyle name="Notitie 10 5 3" xfId="973"/>
    <cellStyle name="Notitie 10 5 3 2" xfId="3228"/>
    <cellStyle name="Notitie 10 5 4" xfId="3226"/>
    <cellStyle name="Notitie 10 6" xfId="974"/>
    <cellStyle name="Notitie 10 6 2" xfId="975"/>
    <cellStyle name="Notitie 10 6 2 2" xfId="3230"/>
    <cellStyle name="Notitie 10 6 3" xfId="976"/>
    <cellStyle name="Notitie 10 6 3 2" xfId="3231"/>
    <cellStyle name="Notitie 10 6 4" xfId="3229"/>
    <cellStyle name="Notitie 10 7" xfId="977"/>
    <cellStyle name="Notitie 10 7 2" xfId="978"/>
    <cellStyle name="Notitie 10 7 2 2" xfId="3233"/>
    <cellStyle name="Notitie 10 7 3" xfId="979"/>
    <cellStyle name="Notitie 10 7 3 2" xfId="3234"/>
    <cellStyle name="Notitie 10 7 4" xfId="3232"/>
    <cellStyle name="Notitie 10 8" xfId="980"/>
    <cellStyle name="Notitie 10 8 2" xfId="3235"/>
    <cellStyle name="Notitie 10 9" xfId="981"/>
    <cellStyle name="Notitie 10 9 2" xfId="3236"/>
    <cellStyle name="Notitie 11" xfId="982"/>
    <cellStyle name="Notitie 11 10" xfId="3237"/>
    <cellStyle name="Notitie 11 2" xfId="983"/>
    <cellStyle name="Notitie 11 2 2" xfId="984"/>
    <cellStyle name="Notitie 11 2 2 2" xfId="3239"/>
    <cellStyle name="Notitie 11 2 3" xfId="985"/>
    <cellStyle name="Notitie 11 2 3 2" xfId="3240"/>
    <cellStyle name="Notitie 11 2 4" xfId="3238"/>
    <cellStyle name="Notitie 11 3" xfId="986"/>
    <cellStyle name="Notitie 11 3 2" xfId="987"/>
    <cellStyle name="Notitie 11 3 2 2" xfId="3242"/>
    <cellStyle name="Notitie 11 3 3" xfId="988"/>
    <cellStyle name="Notitie 11 3 3 2" xfId="3243"/>
    <cellStyle name="Notitie 11 3 4" xfId="3241"/>
    <cellStyle name="Notitie 11 4" xfId="989"/>
    <cellStyle name="Notitie 11 4 2" xfId="990"/>
    <cellStyle name="Notitie 11 4 2 2" xfId="3245"/>
    <cellStyle name="Notitie 11 4 3" xfId="991"/>
    <cellStyle name="Notitie 11 4 3 2" xfId="3246"/>
    <cellStyle name="Notitie 11 4 4" xfId="3244"/>
    <cellStyle name="Notitie 11 5" xfId="992"/>
    <cellStyle name="Notitie 11 5 2" xfId="993"/>
    <cellStyle name="Notitie 11 5 2 2" xfId="3248"/>
    <cellStyle name="Notitie 11 5 3" xfId="994"/>
    <cellStyle name="Notitie 11 5 3 2" xfId="3249"/>
    <cellStyle name="Notitie 11 5 4" xfId="3247"/>
    <cellStyle name="Notitie 11 6" xfId="995"/>
    <cellStyle name="Notitie 11 6 2" xfId="996"/>
    <cellStyle name="Notitie 11 6 2 2" xfId="3251"/>
    <cellStyle name="Notitie 11 6 3" xfId="997"/>
    <cellStyle name="Notitie 11 6 3 2" xfId="3252"/>
    <cellStyle name="Notitie 11 6 4" xfId="3250"/>
    <cellStyle name="Notitie 11 7" xfId="998"/>
    <cellStyle name="Notitie 11 7 2" xfId="999"/>
    <cellStyle name="Notitie 11 7 2 2" xfId="3254"/>
    <cellStyle name="Notitie 11 7 3" xfId="1000"/>
    <cellStyle name="Notitie 11 7 3 2" xfId="3255"/>
    <cellStyle name="Notitie 11 7 4" xfId="3253"/>
    <cellStyle name="Notitie 11 8" xfId="1001"/>
    <cellStyle name="Notitie 11 8 2" xfId="3256"/>
    <cellStyle name="Notitie 11 9" xfId="1002"/>
    <cellStyle name="Notitie 11 9 2" xfId="3257"/>
    <cellStyle name="Notitie 12" xfId="1003"/>
    <cellStyle name="Notitie 12 10" xfId="3258"/>
    <cellStyle name="Notitie 12 2" xfId="1004"/>
    <cellStyle name="Notitie 12 2 2" xfId="1005"/>
    <cellStyle name="Notitie 12 2 2 2" xfId="3260"/>
    <cellStyle name="Notitie 12 2 3" xfId="1006"/>
    <cellStyle name="Notitie 12 2 3 2" xfId="3261"/>
    <cellStyle name="Notitie 12 2 4" xfId="3259"/>
    <cellStyle name="Notitie 12 3" xfId="1007"/>
    <cellStyle name="Notitie 12 3 2" xfId="1008"/>
    <cellStyle name="Notitie 12 3 2 2" xfId="3263"/>
    <cellStyle name="Notitie 12 3 3" xfId="1009"/>
    <cellStyle name="Notitie 12 3 3 2" xfId="3264"/>
    <cellStyle name="Notitie 12 3 4" xfId="3262"/>
    <cellStyle name="Notitie 12 4" xfId="1010"/>
    <cellStyle name="Notitie 12 4 2" xfId="1011"/>
    <cellStyle name="Notitie 12 4 2 2" xfId="3266"/>
    <cellStyle name="Notitie 12 4 3" xfId="1012"/>
    <cellStyle name="Notitie 12 4 3 2" xfId="3267"/>
    <cellStyle name="Notitie 12 4 4" xfId="3265"/>
    <cellStyle name="Notitie 12 5" xfId="1013"/>
    <cellStyle name="Notitie 12 5 2" xfId="1014"/>
    <cellStyle name="Notitie 12 5 2 2" xfId="3269"/>
    <cellStyle name="Notitie 12 5 3" xfId="1015"/>
    <cellStyle name="Notitie 12 5 3 2" xfId="3270"/>
    <cellStyle name="Notitie 12 5 4" xfId="3268"/>
    <cellStyle name="Notitie 12 6" xfId="1016"/>
    <cellStyle name="Notitie 12 6 2" xfId="1017"/>
    <cellStyle name="Notitie 12 6 2 2" xfId="3272"/>
    <cellStyle name="Notitie 12 6 3" xfId="1018"/>
    <cellStyle name="Notitie 12 6 3 2" xfId="3273"/>
    <cellStyle name="Notitie 12 6 4" xfId="3271"/>
    <cellStyle name="Notitie 12 7" xfId="1019"/>
    <cellStyle name="Notitie 12 7 2" xfId="1020"/>
    <cellStyle name="Notitie 12 7 2 2" xfId="3275"/>
    <cellStyle name="Notitie 12 7 3" xfId="1021"/>
    <cellStyle name="Notitie 12 7 3 2" xfId="3276"/>
    <cellStyle name="Notitie 12 7 4" xfId="3274"/>
    <cellStyle name="Notitie 12 8" xfId="1022"/>
    <cellStyle name="Notitie 12 8 2" xfId="3277"/>
    <cellStyle name="Notitie 12 9" xfId="1023"/>
    <cellStyle name="Notitie 12 9 2" xfId="3278"/>
    <cellStyle name="Notitie 13" xfId="1024"/>
    <cellStyle name="Notitie 13 2" xfId="1025"/>
    <cellStyle name="Notitie 13 2 2" xfId="3280"/>
    <cellStyle name="Notitie 13 3" xfId="1026"/>
    <cellStyle name="Notitie 13 3 2" xfId="3281"/>
    <cellStyle name="Notitie 13 4" xfId="3279"/>
    <cellStyle name="Notitie 14" xfId="1027"/>
    <cellStyle name="Notitie 14 2" xfId="3282"/>
    <cellStyle name="Notitie 2" xfId="1028"/>
    <cellStyle name="Notitie 2 10" xfId="1029"/>
    <cellStyle name="Notitie 2 10 10" xfId="3284"/>
    <cellStyle name="Notitie 2 10 2" xfId="1030"/>
    <cellStyle name="Notitie 2 10 2 2" xfId="1031"/>
    <cellStyle name="Notitie 2 10 2 2 2" xfId="3286"/>
    <cellStyle name="Notitie 2 10 2 3" xfId="1032"/>
    <cellStyle name="Notitie 2 10 2 3 2" xfId="3287"/>
    <cellStyle name="Notitie 2 10 2 4" xfId="3285"/>
    <cellStyle name="Notitie 2 10 3" xfId="1033"/>
    <cellStyle name="Notitie 2 10 3 2" xfId="1034"/>
    <cellStyle name="Notitie 2 10 3 2 2" xfId="3289"/>
    <cellStyle name="Notitie 2 10 3 3" xfId="1035"/>
    <cellStyle name="Notitie 2 10 3 3 2" xfId="3290"/>
    <cellStyle name="Notitie 2 10 3 4" xfId="3288"/>
    <cellStyle name="Notitie 2 10 4" xfId="1036"/>
    <cellStyle name="Notitie 2 10 4 2" xfId="1037"/>
    <cellStyle name="Notitie 2 10 4 2 2" xfId="3292"/>
    <cellStyle name="Notitie 2 10 4 3" xfId="1038"/>
    <cellStyle name="Notitie 2 10 4 3 2" xfId="3293"/>
    <cellStyle name="Notitie 2 10 4 4" xfId="3291"/>
    <cellStyle name="Notitie 2 10 5" xfId="1039"/>
    <cellStyle name="Notitie 2 10 5 2" xfId="1040"/>
    <cellStyle name="Notitie 2 10 5 2 2" xfId="3295"/>
    <cellStyle name="Notitie 2 10 5 3" xfId="1041"/>
    <cellStyle name="Notitie 2 10 5 3 2" xfId="3296"/>
    <cellStyle name="Notitie 2 10 5 4" xfId="3294"/>
    <cellStyle name="Notitie 2 10 6" xfId="1042"/>
    <cellStyle name="Notitie 2 10 6 2" xfId="1043"/>
    <cellStyle name="Notitie 2 10 6 2 2" xfId="3298"/>
    <cellStyle name="Notitie 2 10 6 3" xfId="1044"/>
    <cellStyle name="Notitie 2 10 6 3 2" xfId="3299"/>
    <cellStyle name="Notitie 2 10 6 4" xfId="3297"/>
    <cellStyle name="Notitie 2 10 7" xfId="1045"/>
    <cellStyle name="Notitie 2 10 7 2" xfId="1046"/>
    <cellStyle name="Notitie 2 10 7 2 2" xfId="3301"/>
    <cellStyle name="Notitie 2 10 7 3" xfId="1047"/>
    <cellStyle name="Notitie 2 10 7 3 2" xfId="3302"/>
    <cellStyle name="Notitie 2 10 7 4" xfId="3300"/>
    <cellStyle name="Notitie 2 10 8" xfId="1048"/>
    <cellStyle name="Notitie 2 10 8 2" xfId="3303"/>
    <cellStyle name="Notitie 2 10 9" xfId="1049"/>
    <cellStyle name="Notitie 2 10 9 2" xfId="3304"/>
    <cellStyle name="Notitie 2 11" xfId="1050"/>
    <cellStyle name="Notitie 2 11 10" xfId="3305"/>
    <cellStyle name="Notitie 2 11 2" xfId="1051"/>
    <cellStyle name="Notitie 2 11 2 2" xfId="1052"/>
    <cellStyle name="Notitie 2 11 2 2 2" xfId="3307"/>
    <cellStyle name="Notitie 2 11 2 3" xfId="1053"/>
    <cellStyle name="Notitie 2 11 2 3 2" xfId="3308"/>
    <cellStyle name="Notitie 2 11 2 4" xfId="3306"/>
    <cellStyle name="Notitie 2 11 3" xfId="1054"/>
    <cellStyle name="Notitie 2 11 3 2" xfId="1055"/>
    <cellStyle name="Notitie 2 11 3 2 2" xfId="3310"/>
    <cellStyle name="Notitie 2 11 3 3" xfId="1056"/>
    <cellStyle name="Notitie 2 11 3 3 2" xfId="3311"/>
    <cellStyle name="Notitie 2 11 3 4" xfId="3309"/>
    <cellStyle name="Notitie 2 11 4" xfId="1057"/>
    <cellStyle name="Notitie 2 11 4 2" xfId="1058"/>
    <cellStyle name="Notitie 2 11 4 2 2" xfId="3313"/>
    <cellStyle name="Notitie 2 11 4 3" xfId="1059"/>
    <cellStyle name="Notitie 2 11 4 3 2" xfId="3314"/>
    <cellStyle name="Notitie 2 11 4 4" xfId="3312"/>
    <cellStyle name="Notitie 2 11 5" xfId="1060"/>
    <cellStyle name="Notitie 2 11 5 2" xfId="1061"/>
    <cellStyle name="Notitie 2 11 5 2 2" xfId="3316"/>
    <cellStyle name="Notitie 2 11 5 3" xfId="1062"/>
    <cellStyle name="Notitie 2 11 5 3 2" xfId="3317"/>
    <cellStyle name="Notitie 2 11 5 4" xfId="3315"/>
    <cellStyle name="Notitie 2 11 6" xfId="1063"/>
    <cellStyle name="Notitie 2 11 6 2" xfId="1064"/>
    <cellStyle name="Notitie 2 11 6 2 2" xfId="3319"/>
    <cellStyle name="Notitie 2 11 6 3" xfId="1065"/>
    <cellStyle name="Notitie 2 11 6 3 2" xfId="3320"/>
    <cellStyle name="Notitie 2 11 6 4" xfId="3318"/>
    <cellStyle name="Notitie 2 11 7" xfId="1066"/>
    <cellStyle name="Notitie 2 11 7 2" xfId="1067"/>
    <cellStyle name="Notitie 2 11 7 2 2" xfId="3322"/>
    <cellStyle name="Notitie 2 11 7 3" xfId="1068"/>
    <cellStyle name="Notitie 2 11 7 3 2" xfId="3323"/>
    <cellStyle name="Notitie 2 11 7 4" xfId="3321"/>
    <cellStyle name="Notitie 2 11 8" xfId="1069"/>
    <cellStyle name="Notitie 2 11 8 2" xfId="3324"/>
    <cellStyle name="Notitie 2 11 9" xfId="1070"/>
    <cellStyle name="Notitie 2 11 9 2" xfId="3325"/>
    <cellStyle name="Notitie 2 12" xfId="1071"/>
    <cellStyle name="Notitie 2 12 2" xfId="1072"/>
    <cellStyle name="Notitie 2 12 2 2" xfId="3327"/>
    <cellStyle name="Notitie 2 12 3" xfId="1073"/>
    <cellStyle name="Notitie 2 12 3 2" xfId="3328"/>
    <cellStyle name="Notitie 2 12 4" xfId="3326"/>
    <cellStyle name="Notitie 2 13" xfId="1074"/>
    <cellStyle name="Notitie 2 13 2" xfId="1075"/>
    <cellStyle name="Notitie 2 13 2 2" xfId="3330"/>
    <cellStyle name="Notitie 2 13 3" xfId="1076"/>
    <cellStyle name="Notitie 2 13 3 2" xfId="3331"/>
    <cellStyle name="Notitie 2 13 4" xfId="3329"/>
    <cellStyle name="Notitie 2 14" xfId="1077"/>
    <cellStyle name="Notitie 2 14 2" xfId="1078"/>
    <cellStyle name="Notitie 2 14 2 2" xfId="3333"/>
    <cellStyle name="Notitie 2 14 3" xfId="1079"/>
    <cellStyle name="Notitie 2 14 3 2" xfId="3334"/>
    <cellStyle name="Notitie 2 14 4" xfId="3332"/>
    <cellStyle name="Notitie 2 15" xfId="1080"/>
    <cellStyle name="Notitie 2 15 2" xfId="1081"/>
    <cellStyle name="Notitie 2 15 2 2" xfId="3336"/>
    <cellStyle name="Notitie 2 15 3" xfId="1082"/>
    <cellStyle name="Notitie 2 15 3 2" xfId="3337"/>
    <cellStyle name="Notitie 2 15 4" xfId="3335"/>
    <cellStyle name="Notitie 2 16" xfId="1083"/>
    <cellStyle name="Notitie 2 16 2" xfId="1084"/>
    <cellStyle name="Notitie 2 16 2 2" xfId="3339"/>
    <cellStyle name="Notitie 2 16 3" xfId="1085"/>
    <cellStyle name="Notitie 2 16 3 2" xfId="3340"/>
    <cellStyle name="Notitie 2 16 4" xfId="3338"/>
    <cellStyle name="Notitie 2 17" xfId="1086"/>
    <cellStyle name="Notitie 2 17 2" xfId="1087"/>
    <cellStyle name="Notitie 2 17 2 2" xfId="3342"/>
    <cellStyle name="Notitie 2 17 3" xfId="1088"/>
    <cellStyle name="Notitie 2 17 3 2" xfId="3343"/>
    <cellStyle name="Notitie 2 17 4" xfId="3341"/>
    <cellStyle name="Notitie 2 18" xfId="1089"/>
    <cellStyle name="Notitie 2 18 2" xfId="1090"/>
    <cellStyle name="Notitie 2 18 2 2" xfId="3345"/>
    <cellStyle name="Notitie 2 18 3" xfId="1091"/>
    <cellStyle name="Notitie 2 18 3 2" xfId="3346"/>
    <cellStyle name="Notitie 2 18 4" xfId="3344"/>
    <cellStyle name="Notitie 2 19" xfId="1092"/>
    <cellStyle name="Notitie 2 19 2" xfId="3347"/>
    <cellStyle name="Notitie 2 2" xfId="1093"/>
    <cellStyle name="Notitie 2 2 10" xfId="3348"/>
    <cellStyle name="Notitie 2 2 2" xfId="1094"/>
    <cellStyle name="Notitie 2 2 2 2" xfId="1095"/>
    <cellStyle name="Notitie 2 2 2 2 2" xfId="3350"/>
    <cellStyle name="Notitie 2 2 2 3" xfId="1096"/>
    <cellStyle name="Notitie 2 2 2 3 2" xfId="3351"/>
    <cellStyle name="Notitie 2 2 2 4" xfId="3349"/>
    <cellStyle name="Notitie 2 2 3" xfId="1097"/>
    <cellStyle name="Notitie 2 2 3 2" xfId="1098"/>
    <cellStyle name="Notitie 2 2 3 2 2" xfId="3353"/>
    <cellStyle name="Notitie 2 2 3 3" xfId="1099"/>
    <cellStyle name="Notitie 2 2 3 3 2" xfId="3354"/>
    <cellStyle name="Notitie 2 2 3 4" xfId="3352"/>
    <cellStyle name="Notitie 2 2 4" xfId="1100"/>
    <cellStyle name="Notitie 2 2 4 2" xfId="1101"/>
    <cellStyle name="Notitie 2 2 4 2 2" xfId="3356"/>
    <cellStyle name="Notitie 2 2 4 3" xfId="1102"/>
    <cellStyle name="Notitie 2 2 4 3 2" xfId="3357"/>
    <cellStyle name="Notitie 2 2 4 4" xfId="3355"/>
    <cellStyle name="Notitie 2 2 5" xfId="1103"/>
    <cellStyle name="Notitie 2 2 5 2" xfId="1104"/>
    <cellStyle name="Notitie 2 2 5 2 2" xfId="3359"/>
    <cellStyle name="Notitie 2 2 5 3" xfId="1105"/>
    <cellStyle name="Notitie 2 2 5 3 2" xfId="3360"/>
    <cellStyle name="Notitie 2 2 5 4" xfId="3358"/>
    <cellStyle name="Notitie 2 2 6" xfId="1106"/>
    <cellStyle name="Notitie 2 2 6 2" xfId="1107"/>
    <cellStyle name="Notitie 2 2 6 2 2" xfId="3362"/>
    <cellStyle name="Notitie 2 2 6 3" xfId="1108"/>
    <cellStyle name="Notitie 2 2 6 3 2" xfId="3363"/>
    <cellStyle name="Notitie 2 2 6 4" xfId="3361"/>
    <cellStyle name="Notitie 2 2 7" xfId="1109"/>
    <cellStyle name="Notitie 2 2 7 2" xfId="1110"/>
    <cellStyle name="Notitie 2 2 7 2 2" xfId="3365"/>
    <cellStyle name="Notitie 2 2 7 3" xfId="1111"/>
    <cellStyle name="Notitie 2 2 7 3 2" xfId="3366"/>
    <cellStyle name="Notitie 2 2 7 4" xfId="3364"/>
    <cellStyle name="Notitie 2 2 8" xfId="1112"/>
    <cellStyle name="Notitie 2 2 8 2" xfId="3367"/>
    <cellStyle name="Notitie 2 2 9" xfId="1113"/>
    <cellStyle name="Notitie 2 2 9 2" xfId="3368"/>
    <cellStyle name="Notitie 2 20" xfId="3283"/>
    <cellStyle name="Notitie 2 3" xfId="1114"/>
    <cellStyle name="Notitie 2 3 10" xfId="3369"/>
    <cellStyle name="Notitie 2 3 2" xfId="1115"/>
    <cellStyle name="Notitie 2 3 2 2" xfId="1116"/>
    <cellStyle name="Notitie 2 3 2 2 2" xfId="3371"/>
    <cellStyle name="Notitie 2 3 2 3" xfId="1117"/>
    <cellStyle name="Notitie 2 3 2 3 2" xfId="3372"/>
    <cellStyle name="Notitie 2 3 2 4" xfId="3370"/>
    <cellStyle name="Notitie 2 3 3" xfId="1118"/>
    <cellStyle name="Notitie 2 3 3 2" xfId="1119"/>
    <cellStyle name="Notitie 2 3 3 2 2" xfId="3374"/>
    <cellStyle name="Notitie 2 3 3 3" xfId="1120"/>
    <cellStyle name="Notitie 2 3 3 3 2" xfId="3375"/>
    <cellStyle name="Notitie 2 3 3 4" xfId="3373"/>
    <cellStyle name="Notitie 2 3 4" xfId="1121"/>
    <cellStyle name="Notitie 2 3 4 2" xfId="1122"/>
    <cellStyle name="Notitie 2 3 4 2 2" xfId="3377"/>
    <cellStyle name="Notitie 2 3 4 3" xfId="1123"/>
    <cellStyle name="Notitie 2 3 4 3 2" xfId="3378"/>
    <cellStyle name="Notitie 2 3 4 4" xfId="3376"/>
    <cellStyle name="Notitie 2 3 5" xfId="1124"/>
    <cellStyle name="Notitie 2 3 5 2" xfId="1125"/>
    <cellStyle name="Notitie 2 3 5 2 2" xfId="3380"/>
    <cellStyle name="Notitie 2 3 5 3" xfId="1126"/>
    <cellStyle name="Notitie 2 3 5 3 2" xfId="3381"/>
    <cellStyle name="Notitie 2 3 5 4" xfId="3379"/>
    <cellStyle name="Notitie 2 3 6" xfId="1127"/>
    <cellStyle name="Notitie 2 3 6 2" xfId="1128"/>
    <cellStyle name="Notitie 2 3 6 2 2" xfId="3383"/>
    <cellStyle name="Notitie 2 3 6 3" xfId="1129"/>
    <cellStyle name="Notitie 2 3 6 3 2" xfId="3384"/>
    <cellStyle name="Notitie 2 3 6 4" xfId="3382"/>
    <cellStyle name="Notitie 2 3 7" xfId="1130"/>
    <cellStyle name="Notitie 2 3 7 2" xfId="1131"/>
    <cellStyle name="Notitie 2 3 7 2 2" xfId="3386"/>
    <cellStyle name="Notitie 2 3 7 3" xfId="1132"/>
    <cellStyle name="Notitie 2 3 7 3 2" xfId="3387"/>
    <cellStyle name="Notitie 2 3 7 4" xfId="3385"/>
    <cellStyle name="Notitie 2 3 8" xfId="1133"/>
    <cellStyle name="Notitie 2 3 8 2" xfId="3388"/>
    <cellStyle name="Notitie 2 3 9" xfId="1134"/>
    <cellStyle name="Notitie 2 3 9 2" xfId="3389"/>
    <cellStyle name="Notitie 2 4" xfId="1135"/>
    <cellStyle name="Notitie 2 4 10" xfId="3390"/>
    <cellStyle name="Notitie 2 4 2" xfId="1136"/>
    <cellStyle name="Notitie 2 4 2 2" xfId="1137"/>
    <cellStyle name="Notitie 2 4 2 2 2" xfId="3392"/>
    <cellStyle name="Notitie 2 4 2 3" xfId="1138"/>
    <cellStyle name="Notitie 2 4 2 3 2" xfId="3393"/>
    <cellStyle name="Notitie 2 4 2 4" xfId="3391"/>
    <cellStyle name="Notitie 2 4 3" xfId="1139"/>
    <cellStyle name="Notitie 2 4 3 2" xfId="1140"/>
    <cellStyle name="Notitie 2 4 3 2 2" xfId="3395"/>
    <cellStyle name="Notitie 2 4 3 3" xfId="1141"/>
    <cellStyle name="Notitie 2 4 3 3 2" xfId="3396"/>
    <cellStyle name="Notitie 2 4 3 4" xfId="3394"/>
    <cellStyle name="Notitie 2 4 4" xfId="1142"/>
    <cellStyle name="Notitie 2 4 4 2" xfId="1143"/>
    <cellStyle name="Notitie 2 4 4 2 2" xfId="3398"/>
    <cellStyle name="Notitie 2 4 4 3" xfId="1144"/>
    <cellStyle name="Notitie 2 4 4 3 2" xfId="3399"/>
    <cellStyle name="Notitie 2 4 4 4" xfId="3397"/>
    <cellStyle name="Notitie 2 4 5" xfId="1145"/>
    <cellStyle name="Notitie 2 4 5 2" xfId="1146"/>
    <cellStyle name="Notitie 2 4 5 2 2" xfId="3401"/>
    <cellStyle name="Notitie 2 4 5 3" xfId="1147"/>
    <cellStyle name="Notitie 2 4 5 3 2" xfId="3402"/>
    <cellStyle name="Notitie 2 4 5 4" xfId="3400"/>
    <cellStyle name="Notitie 2 4 6" xfId="1148"/>
    <cellStyle name="Notitie 2 4 6 2" xfId="1149"/>
    <cellStyle name="Notitie 2 4 6 2 2" xfId="3404"/>
    <cellStyle name="Notitie 2 4 6 3" xfId="1150"/>
    <cellStyle name="Notitie 2 4 6 3 2" xfId="3405"/>
    <cellStyle name="Notitie 2 4 6 4" xfId="3403"/>
    <cellStyle name="Notitie 2 4 7" xfId="1151"/>
    <cellStyle name="Notitie 2 4 7 2" xfId="1152"/>
    <cellStyle name="Notitie 2 4 7 2 2" xfId="3407"/>
    <cellStyle name="Notitie 2 4 7 3" xfId="1153"/>
    <cellStyle name="Notitie 2 4 7 3 2" xfId="3408"/>
    <cellStyle name="Notitie 2 4 7 4" xfId="3406"/>
    <cellStyle name="Notitie 2 4 8" xfId="1154"/>
    <cellStyle name="Notitie 2 4 8 2" xfId="3409"/>
    <cellStyle name="Notitie 2 4 9" xfId="1155"/>
    <cellStyle name="Notitie 2 4 9 2" xfId="3410"/>
    <cellStyle name="Notitie 2 5" xfId="1156"/>
    <cellStyle name="Notitie 2 5 10" xfId="3411"/>
    <cellStyle name="Notitie 2 5 2" xfId="1157"/>
    <cellStyle name="Notitie 2 5 2 2" xfId="1158"/>
    <cellStyle name="Notitie 2 5 2 2 2" xfId="3413"/>
    <cellStyle name="Notitie 2 5 2 3" xfId="1159"/>
    <cellStyle name="Notitie 2 5 2 3 2" xfId="3414"/>
    <cellStyle name="Notitie 2 5 2 4" xfId="3412"/>
    <cellStyle name="Notitie 2 5 3" xfId="1160"/>
    <cellStyle name="Notitie 2 5 3 2" xfId="1161"/>
    <cellStyle name="Notitie 2 5 3 2 2" xfId="3416"/>
    <cellStyle name="Notitie 2 5 3 3" xfId="1162"/>
    <cellStyle name="Notitie 2 5 3 3 2" xfId="3417"/>
    <cellStyle name="Notitie 2 5 3 4" xfId="3415"/>
    <cellStyle name="Notitie 2 5 4" xfId="1163"/>
    <cellStyle name="Notitie 2 5 4 2" xfId="1164"/>
    <cellStyle name="Notitie 2 5 4 2 2" xfId="3419"/>
    <cellStyle name="Notitie 2 5 4 3" xfId="1165"/>
    <cellStyle name="Notitie 2 5 4 3 2" xfId="3420"/>
    <cellStyle name="Notitie 2 5 4 4" xfId="3418"/>
    <cellStyle name="Notitie 2 5 5" xfId="1166"/>
    <cellStyle name="Notitie 2 5 5 2" xfId="1167"/>
    <cellStyle name="Notitie 2 5 5 2 2" xfId="3422"/>
    <cellStyle name="Notitie 2 5 5 3" xfId="1168"/>
    <cellStyle name="Notitie 2 5 5 3 2" xfId="3423"/>
    <cellStyle name="Notitie 2 5 5 4" xfId="3421"/>
    <cellStyle name="Notitie 2 5 6" xfId="1169"/>
    <cellStyle name="Notitie 2 5 6 2" xfId="1170"/>
    <cellStyle name="Notitie 2 5 6 2 2" xfId="3425"/>
    <cellStyle name="Notitie 2 5 6 3" xfId="1171"/>
    <cellStyle name="Notitie 2 5 6 3 2" xfId="3426"/>
    <cellStyle name="Notitie 2 5 6 4" xfId="3424"/>
    <cellStyle name="Notitie 2 5 7" xfId="1172"/>
    <cellStyle name="Notitie 2 5 7 2" xfId="1173"/>
    <cellStyle name="Notitie 2 5 7 2 2" xfId="3428"/>
    <cellStyle name="Notitie 2 5 7 3" xfId="1174"/>
    <cellStyle name="Notitie 2 5 7 3 2" xfId="3429"/>
    <cellStyle name="Notitie 2 5 7 4" xfId="3427"/>
    <cellStyle name="Notitie 2 5 8" xfId="1175"/>
    <cellStyle name="Notitie 2 5 8 2" xfId="3430"/>
    <cellStyle name="Notitie 2 5 9" xfId="1176"/>
    <cellStyle name="Notitie 2 5 9 2" xfId="3431"/>
    <cellStyle name="Notitie 2 6" xfId="1177"/>
    <cellStyle name="Notitie 2 6 10" xfId="3432"/>
    <cellStyle name="Notitie 2 6 2" xfId="1178"/>
    <cellStyle name="Notitie 2 6 2 2" xfId="1179"/>
    <cellStyle name="Notitie 2 6 2 2 2" xfId="3434"/>
    <cellStyle name="Notitie 2 6 2 3" xfId="1180"/>
    <cellStyle name="Notitie 2 6 2 3 2" xfId="3435"/>
    <cellStyle name="Notitie 2 6 2 4" xfId="3433"/>
    <cellStyle name="Notitie 2 6 3" xfId="1181"/>
    <cellStyle name="Notitie 2 6 3 2" xfId="1182"/>
    <cellStyle name="Notitie 2 6 3 2 2" xfId="3437"/>
    <cellStyle name="Notitie 2 6 3 3" xfId="1183"/>
    <cellStyle name="Notitie 2 6 3 3 2" xfId="3438"/>
    <cellStyle name="Notitie 2 6 3 4" xfId="3436"/>
    <cellStyle name="Notitie 2 6 4" xfId="1184"/>
    <cellStyle name="Notitie 2 6 4 2" xfId="1185"/>
    <cellStyle name="Notitie 2 6 4 2 2" xfId="3440"/>
    <cellStyle name="Notitie 2 6 4 3" xfId="1186"/>
    <cellStyle name="Notitie 2 6 4 3 2" xfId="3441"/>
    <cellStyle name="Notitie 2 6 4 4" xfId="3439"/>
    <cellStyle name="Notitie 2 6 5" xfId="1187"/>
    <cellStyle name="Notitie 2 6 5 2" xfId="1188"/>
    <cellStyle name="Notitie 2 6 5 2 2" xfId="3443"/>
    <cellStyle name="Notitie 2 6 5 3" xfId="1189"/>
    <cellStyle name="Notitie 2 6 5 3 2" xfId="3444"/>
    <cellStyle name="Notitie 2 6 5 4" xfId="3442"/>
    <cellStyle name="Notitie 2 6 6" xfId="1190"/>
    <cellStyle name="Notitie 2 6 6 2" xfId="1191"/>
    <cellStyle name="Notitie 2 6 6 2 2" xfId="3446"/>
    <cellStyle name="Notitie 2 6 6 3" xfId="1192"/>
    <cellStyle name="Notitie 2 6 6 3 2" xfId="3447"/>
    <cellStyle name="Notitie 2 6 6 4" xfId="3445"/>
    <cellStyle name="Notitie 2 6 7" xfId="1193"/>
    <cellStyle name="Notitie 2 6 7 2" xfId="1194"/>
    <cellStyle name="Notitie 2 6 7 2 2" xfId="3449"/>
    <cellStyle name="Notitie 2 6 7 3" xfId="1195"/>
    <cellStyle name="Notitie 2 6 7 3 2" xfId="3450"/>
    <cellStyle name="Notitie 2 6 7 4" xfId="3448"/>
    <cellStyle name="Notitie 2 6 8" xfId="1196"/>
    <cellStyle name="Notitie 2 6 8 2" xfId="3451"/>
    <cellStyle name="Notitie 2 6 9" xfId="1197"/>
    <cellStyle name="Notitie 2 6 9 2" xfId="3452"/>
    <cellStyle name="Notitie 2 7" xfId="1198"/>
    <cellStyle name="Notitie 2 7 10" xfId="3453"/>
    <cellStyle name="Notitie 2 7 2" xfId="1199"/>
    <cellStyle name="Notitie 2 7 2 2" xfId="1200"/>
    <cellStyle name="Notitie 2 7 2 2 2" xfId="3455"/>
    <cellStyle name="Notitie 2 7 2 3" xfId="1201"/>
    <cellStyle name="Notitie 2 7 2 3 2" xfId="3456"/>
    <cellStyle name="Notitie 2 7 2 4" xfId="3454"/>
    <cellStyle name="Notitie 2 7 3" xfId="1202"/>
    <cellStyle name="Notitie 2 7 3 2" xfId="1203"/>
    <cellStyle name="Notitie 2 7 3 2 2" xfId="3458"/>
    <cellStyle name="Notitie 2 7 3 3" xfId="1204"/>
    <cellStyle name="Notitie 2 7 3 3 2" xfId="3459"/>
    <cellStyle name="Notitie 2 7 3 4" xfId="3457"/>
    <cellStyle name="Notitie 2 7 4" xfId="1205"/>
    <cellStyle name="Notitie 2 7 4 2" xfId="1206"/>
    <cellStyle name="Notitie 2 7 4 2 2" xfId="3461"/>
    <cellStyle name="Notitie 2 7 4 3" xfId="1207"/>
    <cellStyle name="Notitie 2 7 4 3 2" xfId="3462"/>
    <cellStyle name="Notitie 2 7 4 4" xfId="3460"/>
    <cellStyle name="Notitie 2 7 5" xfId="1208"/>
    <cellStyle name="Notitie 2 7 5 2" xfId="1209"/>
    <cellStyle name="Notitie 2 7 5 2 2" xfId="3464"/>
    <cellStyle name="Notitie 2 7 5 3" xfId="1210"/>
    <cellStyle name="Notitie 2 7 5 3 2" xfId="3465"/>
    <cellStyle name="Notitie 2 7 5 4" xfId="3463"/>
    <cellStyle name="Notitie 2 7 6" xfId="1211"/>
    <cellStyle name="Notitie 2 7 6 2" xfId="1212"/>
    <cellStyle name="Notitie 2 7 6 2 2" xfId="3467"/>
    <cellStyle name="Notitie 2 7 6 3" xfId="1213"/>
    <cellStyle name="Notitie 2 7 6 3 2" xfId="3468"/>
    <cellStyle name="Notitie 2 7 6 4" xfId="3466"/>
    <cellStyle name="Notitie 2 7 7" xfId="1214"/>
    <cellStyle name="Notitie 2 7 7 2" xfId="1215"/>
    <cellStyle name="Notitie 2 7 7 2 2" xfId="3470"/>
    <cellStyle name="Notitie 2 7 7 3" xfId="1216"/>
    <cellStyle name="Notitie 2 7 7 3 2" xfId="3471"/>
    <cellStyle name="Notitie 2 7 7 4" xfId="3469"/>
    <cellStyle name="Notitie 2 7 8" xfId="1217"/>
    <cellStyle name="Notitie 2 7 8 2" xfId="3472"/>
    <cellStyle name="Notitie 2 7 9" xfId="1218"/>
    <cellStyle name="Notitie 2 7 9 2" xfId="3473"/>
    <cellStyle name="Notitie 2 8" xfId="1219"/>
    <cellStyle name="Notitie 2 8 10" xfId="3474"/>
    <cellStyle name="Notitie 2 8 2" xfId="1220"/>
    <cellStyle name="Notitie 2 8 2 2" xfId="1221"/>
    <cellStyle name="Notitie 2 8 2 2 2" xfId="3476"/>
    <cellStyle name="Notitie 2 8 2 3" xfId="1222"/>
    <cellStyle name="Notitie 2 8 2 3 2" xfId="3477"/>
    <cellStyle name="Notitie 2 8 2 4" xfId="3475"/>
    <cellStyle name="Notitie 2 8 3" xfId="1223"/>
    <cellStyle name="Notitie 2 8 3 2" xfId="1224"/>
    <cellStyle name="Notitie 2 8 3 2 2" xfId="3479"/>
    <cellStyle name="Notitie 2 8 3 3" xfId="1225"/>
    <cellStyle name="Notitie 2 8 3 3 2" xfId="3480"/>
    <cellStyle name="Notitie 2 8 3 4" xfId="3478"/>
    <cellStyle name="Notitie 2 8 4" xfId="1226"/>
    <cellStyle name="Notitie 2 8 4 2" xfId="1227"/>
    <cellStyle name="Notitie 2 8 4 2 2" xfId="3482"/>
    <cellStyle name="Notitie 2 8 4 3" xfId="1228"/>
    <cellStyle name="Notitie 2 8 4 3 2" xfId="3483"/>
    <cellStyle name="Notitie 2 8 4 4" xfId="3481"/>
    <cellStyle name="Notitie 2 8 5" xfId="1229"/>
    <cellStyle name="Notitie 2 8 5 2" xfId="1230"/>
    <cellStyle name="Notitie 2 8 5 2 2" xfId="3485"/>
    <cellStyle name="Notitie 2 8 5 3" xfId="1231"/>
    <cellStyle name="Notitie 2 8 5 3 2" xfId="3486"/>
    <cellStyle name="Notitie 2 8 5 4" xfId="3484"/>
    <cellStyle name="Notitie 2 8 6" xfId="1232"/>
    <cellStyle name="Notitie 2 8 6 2" xfId="1233"/>
    <cellStyle name="Notitie 2 8 6 2 2" xfId="3488"/>
    <cellStyle name="Notitie 2 8 6 3" xfId="1234"/>
    <cellStyle name="Notitie 2 8 6 3 2" xfId="3489"/>
    <cellStyle name="Notitie 2 8 6 4" xfId="3487"/>
    <cellStyle name="Notitie 2 8 7" xfId="1235"/>
    <cellStyle name="Notitie 2 8 7 2" xfId="1236"/>
    <cellStyle name="Notitie 2 8 7 2 2" xfId="3491"/>
    <cellStyle name="Notitie 2 8 7 3" xfId="1237"/>
    <cellStyle name="Notitie 2 8 7 3 2" xfId="3492"/>
    <cellStyle name="Notitie 2 8 7 4" xfId="3490"/>
    <cellStyle name="Notitie 2 8 8" xfId="1238"/>
    <cellStyle name="Notitie 2 8 8 2" xfId="3493"/>
    <cellStyle name="Notitie 2 8 9" xfId="1239"/>
    <cellStyle name="Notitie 2 8 9 2" xfId="3494"/>
    <cellStyle name="Notitie 2 9" xfId="1240"/>
    <cellStyle name="Notitie 2 9 10" xfId="3495"/>
    <cellStyle name="Notitie 2 9 2" xfId="1241"/>
    <cellStyle name="Notitie 2 9 2 2" xfId="1242"/>
    <cellStyle name="Notitie 2 9 2 2 2" xfId="3497"/>
    <cellStyle name="Notitie 2 9 2 3" xfId="1243"/>
    <cellStyle name="Notitie 2 9 2 3 2" xfId="3498"/>
    <cellStyle name="Notitie 2 9 2 4" xfId="3496"/>
    <cellStyle name="Notitie 2 9 3" xfId="1244"/>
    <cellStyle name="Notitie 2 9 3 2" xfId="1245"/>
    <cellStyle name="Notitie 2 9 3 2 2" xfId="3500"/>
    <cellStyle name="Notitie 2 9 3 3" xfId="1246"/>
    <cellStyle name="Notitie 2 9 3 3 2" xfId="3501"/>
    <cellStyle name="Notitie 2 9 3 4" xfId="3499"/>
    <cellStyle name="Notitie 2 9 4" xfId="1247"/>
    <cellStyle name="Notitie 2 9 4 2" xfId="1248"/>
    <cellStyle name="Notitie 2 9 4 2 2" xfId="3503"/>
    <cellStyle name="Notitie 2 9 4 3" xfId="1249"/>
    <cellStyle name="Notitie 2 9 4 3 2" xfId="3504"/>
    <cellStyle name="Notitie 2 9 4 4" xfId="3502"/>
    <cellStyle name="Notitie 2 9 5" xfId="1250"/>
    <cellStyle name="Notitie 2 9 5 2" xfId="1251"/>
    <cellStyle name="Notitie 2 9 5 2 2" xfId="3506"/>
    <cellStyle name="Notitie 2 9 5 3" xfId="1252"/>
    <cellStyle name="Notitie 2 9 5 3 2" xfId="3507"/>
    <cellStyle name="Notitie 2 9 5 4" xfId="3505"/>
    <cellStyle name="Notitie 2 9 6" xfId="1253"/>
    <cellStyle name="Notitie 2 9 6 2" xfId="1254"/>
    <cellStyle name="Notitie 2 9 6 2 2" xfId="3509"/>
    <cellStyle name="Notitie 2 9 6 3" xfId="1255"/>
    <cellStyle name="Notitie 2 9 6 3 2" xfId="3510"/>
    <cellStyle name="Notitie 2 9 6 4" xfId="3508"/>
    <cellStyle name="Notitie 2 9 7" xfId="1256"/>
    <cellStyle name="Notitie 2 9 7 2" xfId="1257"/>
    <cellStyle name="Notitie 2 9 7 2 2" xfId="3512"/>
    <cellStyle name="Notitie 2 9 7 3" xfId="1258"/>
    <cellStyle name="Notitie 2 9 7 3 2" xfId="3513"/>
    <cellStyle name="Notitie 2 9 7 4" xfId="3511"/>
    <cellStyle name="Notitie 2 9 8" xfId="1259"/>
    <cellStyle name="Notitie 2 9 8 2" xfId="3514"/>
    <cellStyle name="Notitie 2 9 9" xfId="1260"/>
    <cellStyle name="Notitie 2 9 9 2" xfId="3515"/>
    <cellStyle name="Notitie 3" xfId="1261"/>
    <cellStyle name="Notitie 3 10" xfId="1262"/>
    <cellStyle name="Notitie 3 10 2" xfId="3517"/>
    <cellStyle name="Notitie 3 11" xfId="3516"/>
    <cellStyle name="Notitie 3 2" xfId="1263"/>
    <cellStyle name="Notitie 3 2 2" xfId="1264"/>
    <cellStyle name="Notitie 3 2 2 2" xfId="3519"/>
    <cellStyle name="Notitie 3 2 3" xfId="1265"/>
    <cellStyle name="Notitie 3 2 3 2" xfId="3520"/>
    <cellStyle name="Notitie 3 2 4" xfId="3518"/>
    <cellStyle name="Notitie 3 3" xfId="1266"/>
    <cellStyle name="Notitie 3 3 2" xfId="1267"/>
    <cellStyle name="Notitie 3 3 2 2" xfId="3522"/>
    <cellStyle name="Notitie 3 3 3" xfId="1268"/>
    <cellStyle name="Notitie 3 3 3 2" xfId="3523"/>
    <cellStyle name="Notitie 3 3 4" xfId="3521"/>
    <cellStyle name="Notitie 3 4" xfId="1269"/>
    <cellStyle name="Notitie 3 4 2" xfId="1270"/>
    <cellStyle name="Notitie 3 4 2 2" xfId="3525"/>
    <cellStyle name="Notitie 3 4 3" xfId="1271"/>
    <cellStyle name="Notitie 3 4 3 2" xfId="3526"/>
    <cellStyle name="Notitie 3 4 4" xfId="3524"/>
    <cellStyle name="Notitie 3 5" xfId="1272"/>
    <cellStyle name="Notitie 3 5 2" xfId="1273"/>
    <cellStyle name="Notitie 3 5 2 2" xfId="3528"/>
    <cellStyle name="Notitie 3 5 3" xfId="1274"/>
    <cellStyle name="Notitie 3 5 3 2" xfId="3529"/>
    <cellStyle name="Notitie 3 5 4" xfId="3527"/>
    <cellStyle name="Notitie 3 6" xfId="1275"/>
    <cellStyle name="Notitie 3 6 2" xfId="1276"/>
    <cellStyle name="Notitie 3 6 2 2" xfId="3531"/>
    <cellStyle name="Notitie 3 6 3" xfId="1277"/>
    <cellStyle name="Notitie 3 6 3 2" xfId="3532"/>
    <cellStyle name="Notitie 3 6 4" xfId="3530"/>
    <cellStyle name="Notitie 3 7" xfId="1278"/>
    <cellStyle name="Notitie 3 7 2" xfId="1279"/>
    <cellStyle name="Notitie 3 7 2 2" xfId="3534"/>
    <cellStyle name="Notitie 3 7 3" xfId="1280"/>
    <cellStyle name="Notitie 3 7 3 2" xfId="3535"/>
    <cellStyle name="Notitie 3 7 4" xfId="3533"/>
    <cellStyle name="Notitie 3 8" xfId="1281"/>
    <cellStyle name="Notitie 3 8 2" xfId="1282"/>
    <cellStyle name="Notitie 3 8 2 2" xfId="3537"/>
    <cellStyle name="Notitie 3 8 3" xfId="1283"/>
    <cellStyle name="Notitie 3 8 3 2" xfId="3538"/>
    <cellStyle name="Notitie 3 8 4" xfId="3536"/>
    <cellStyle name="Notitie 3 9" xfId="1284"/>
    <cellStyle name="Notitie 3 9 2" xfId="3539"/>
    <cellStyle name="Notitie 4" xfId="1285"/>
    <cellStyle name="Notitie 4 10" xfId="1286"/>
    <cellStyle name="Notitie 4 10 2" xfId="3541"/>
    <cellStyle name="Notitie 4 11" xfId="3540"/>
    <cellStyle name="Notitie 4 2" xfId="1287"/>
    <cellStyle name="Notitie 4 2 2" xfId="1288"/>
    <cellStyle name="Notitie 4 2 2 2" xfId="3543"/>
    <cellStyle name="Notitie 4 2 3" xfId="1289"/>
    <cellStyle name="Notitie 4 2 3 2" xfId="3544"/>
    <cellStyle name="Notitie 4 2 4" xfId="3542"/>
    <cellStyle name="Notitie 4 3" xfId="1290"/>
    <cellStyle name="Notitie 4 3 2" xfId="1291"/>
    <cellStyle name="Notitie 4 3 2 2" xfId="3546"/>
    <cellStyle name="Notitie 4 3 3" xfId="1292"/>
    <cellStyle name="Notitie 4 3 3 2" xfId="3547"/>
    <cellStyle name="Notitie 4 3 4" xfId="3545"/>
    <cellStyle name="Notitie 4 4" xfId="1293"/>
    <cellStyle name="Notitie 4 4 2" xfId="1294"/>
    <cellStyle name="Notitie 4 4 2 2" xfId="3549"/>
    <cellStyle name="Notitie 4 4 3" xfId="1295"/>
    <cellStyle name="Notitie 4 4 3 2" xfId="3550"/>
    <cellStyle name="Notitie 4 4 4" xfId="3548"/>
    <cellStyle name="Notitie 4 5" xfId="1296"/>
    <cellStyle name="Notitie 4 5 2" xfId="1297"/>
    <cellStyle name="Notitie 4 5 2 2" xfId="3552"/>
    <cellStyle name="Notitie 4 5 3" xfId="1298"/>
    <cellStyle name="Notitie 4 5 3 2" xfId="3553"/>
    <cellStyle name="Notitie 4 5 4" xfId="3551"/>
    <cellStyle name="Notitie 4 6" xfId="1299"/>
    <cellStyle name="Notitie 4 6 2" xfId="1300"/>
    <cellStyle name="Notitie 4 6 2 2" xfId="3555"/>
    <cellStyle name="Notitie 4 6 3" xfId="1301"/>
    <cellStyle name="Notitie 4 6 3 2" xfId="3556"/>
    <cellStyle name="Notitie 4 6 4" xfId="3554"/>
    <cellStyle name="Notitie 4 7" xfId="1302"/>
    <cellStyle name="Notitie 4 7 2" xfId="1303"/>
    <cellStyle name="Notitie 4 7 2 2" xfId="3558"/>
    <cellStyle name="Notitie 4 7 3" xfId="1304"/>
    <cellStyle name="Notitie 4 7 3 2" xfId="3559"/>
    <cellStyle name="Notitie 4 7 4" xfId="3557"/>
    <cellStyle name="Notitie 4 8" xfId="1305"/>
    <cellStyle name="Notitie 4 8 2" xfId="1306"/>
    <cellStyle name="Notitie 4 8 2 2" xfId="3561"/>
    <cellStyle name="Notitie 4 8 3" xfId="1307"/>
    <cellStyle name="Notitie 4 8 3 2" xfId="3562"/>
    <cellStyle name="Notitie 4 8 4" xfId="3560"/>
    <cellStyle name="Notitie 4 9" xfId="1308"/>
    <cellStyle name="Notitie 4 9 2" xfId="3563"/>
    <cellStyle name="Notitie 5" xfId="1309"/>
    <cellStyle name="Notitie 5 10" xfId="3564"/>
    <cellStyle name="Notitie 5 2" xfId="1310"/>
    <cellStyle name="Notitie 5 2 2" xfId="1311"/>
    <cellStyle name="Notitie 5 2 2 2" xfId="3566"/>
    <cellStyle name="Notitie 5 2 3" xfId="1312"/>
    <cellStyle name="Notitie 5 2 3 2" xfId="3567"/>
    <cellStyle name="Notitie 5 2 4" xfId="3565"/>
    <cellStyle name="Notitie 5 3" xfId="1313"/>
    <cellStyle name="Notitie 5 3 2" xfId="1314"/>
    <cellStyle name="Notitie 5 3 2 2" xfId="3569"/>
    <cellStyle name="Notitie 5 3 3" xfId="1315"/>
    <cellStyle name="Notitie 5 3 3 2" xfId="3570"/>
    <cellStyle name="Notitie 5 3 4" xfId="3568"/>
    <cellStyle name="Notitie 5 4" xfId="1316"/>
    <cellStyle name="Notitie 5 4 2" xfId="1317"/>
    <cellStyle name="Notitie 5 4 2 2" xfId="3572"/>
    <cellStyle name="Notitie 5 4 3" xfId="1318"/>
    <cellStyle name="Notitie 5 4 3 2" xfId="3573"/>
    <cellStyle name="Notitie 5 4 4" xfId="3571"/>
    <cellStyle name="Notitie 5 5" xfId="1319"/>
    <cellStyle name="Notitie 5 5 2" xfId="1320"/>
    <cellStyle name="Notitie 5 5 2 2" xfId="3575"/>
    <cellStyle name="Notitie 5 5 3" xfId="1321"/>
    <cellStyle name="Notitie 5 5 3 2" xfId="3576"/>
    <cellStyle name="Notitie 5 5 4" xfId="3574"/>
    <cellStyle name="Notitie 5 6" xfId="1322"/>
    <cellStyle name="Notitie 5 6 2" xfId="1323"/>
    <cellStyle name="Notitie 5 6 2 2" xfId="3578"/>
    <cellStyle name="Notitie 5 6 3" xfId="1324"/>
    <cellStyle name="Notitie 5 6 3 2" xfId="3579"/>
    <cellStyle name="Notitie 5 6 4" xfId="3577"/>
    <cellStyle name="Notitie 5 7" xfId="1325"/>
    <cellStyle name="Notitie 5 7 2" xfId="1326"/>
    <cellStyle name="Notitie 5 7 2 2" xfId="3581"/>
    <cellStyle name="Notitie 5 7 3" xfId="1327"/>
    <cellStyle name="Notitie 5 7 3 2" xfId="3582"/>
    <cellStyle name="Notitie 5 7 4" xfId="3580"/>
    <cellStyle name="Notitie 5 8" xfId="1328"/>
    <cellStyle name="Notitie 5 8 2" xfId="3583"/>
    <cellStyle name="Notitie 5 9" xfId="1329"/>
    <cellStyle name="Notitie 5 9 2" xfId="3584"/>
    <cellStyle name="Notitie 6" xfId="1330"/>
    <cellStyle name="Notitie 6 10" xfId="3585"/>
    <cellStyle name="Notitie 6 2" xfId="1331"/>
    <cellStyle name="Notitie 6 2 2" xfId="1332"/>
    <cellStyle name="Notitie 6 2 2 2" xfId="3587"/>
    <cellStyle name="Notitie 6 2 3" xfId="1333"/>
    <cellStyle name="Notitie 6 2 3 2" xfId="3588"/>
    <cellStyle name="Notitie 6 2 4" xfId="3586"/>
    <cellStyle name="Notitie 6 3" xfId="1334"/>
    <cellStyle name="Notitie 6 3 2" xfId="1335"/>
    <cellStyle name="Notitie 6 3 2 2" xfId="3590"/>
    <cellStyle name="Notitie 6 3 3" xfId="1336"/>
    <cellStyle name="Notitie 6 3 3 2" xfId="3591"/>
    <cellStyle name="Notitie 6 3 4" xfId="3589"/>
    <cellStyle name="Notitie 6 4" xfId="1337"/>
    <cellStyle name="Notitie 6 4 2" xfId="1338"/>
    <cellStyle name="Notitie 6 4 2 2" xfId="3593"/>
    <cellStyle name="Notitie 6 4 3" xfId="1339"/>
    <cellStyle name="Notitie 6 4 3 2" xfId="3594"/>
    <cellStyle name="Notitie 6 4 4" xfId="3592"/>
    <cellStyle name="Notitie 6 5" xfId="1340"/>
    <cellStyle name="Notitie 6 5 2" xfId="1341"/>
    <cellStyle name="Notitie 6 5 2 2" xfId="3596"/>
    <cellStyle name="Notitie 6 5 3" xfId="1342"/>
    <cellStyle name="Notitie 6 5 3 2" xfId="3597"/>
    <cellStyle name="Notitie 6 5 4" xfId="3595"/>
    <cellStyle name="Notitie 6 6" xfId="1343"/>
    <cellStyle name="Notitie 6 6 2" xfId="1344"/>
    <cellStyle name="Notitie 6 6 2 2" xfId="3599"/>
    <cellStyle name="Notitie 6 6 3" xfId="1345"/>
    <cellStyle name="Notitie 6 6 3 2" xfId="3600"/>
    <cellStyle name="Notitie 6 6 4" xfId="3598"/>
    <cellStyle name="Notitie 6 7" xfId="1346"/>
    <cellStyle name="Notitie 6 7 2" xfId="1347"/>
    <cellStyle name="Notitie 6 7 2 2" xfId="3602"/>
    <cellStyle name="Notitie 6 7 3" xfId="1348"/>
    <cellStyle name="Notitie 6 7 3 2" xfId="3603"/>
    <cellStyle name="Notitie 6 7 4" xfId="3601"/>
    <cellStyle name="Notitie 6 8" xfId="1349"/>
    <cellStyle name="Notitie 6 8 2" xfId="3604"/>
    <cellStyle name="Notitie 6 9" xfId="1350"/>
    <cellStyle name="Notitie 6 9 2" xfId="3605"/>
    <cellStyle name="Notitie 7" xfId="1351"/>
    <cellStyle name="Notitie 7 10" xfId="3606"/>
    <cellStyle name="Notitie 7 2" xfId="1352"/>
    <cellStyle name="Notitie 7 2 2" xfId="1353"/>
    <cellStyle name="Notitie 7 2 2 2" xfId="3608"/>
    <cellStyle name="Notitie 7 2 3" xfId="1354"/>
    <cellStyle name="Notitie 7 2 3 2" xfId="3609"/>
    <cellStyle name="Notitie 7 2 4" xfId="3607"/>
    <cellStyle name="Notitie 7 3" xfId="1355"/>
    <cellStyle name="Notitie 7 3 2" xfId="1356"/>
    <cellStyle name="Notitie 7 3 2 2" xfId="3611"/>
    <cellStyle name="Notitie 7 3 3" xfId="1357"/>
    <cellStyle name="Notitie 7 3 3 2" xfId="3612"/>
    <cellStyle name="Notitie 7 3 4" xfId="3610"/>
    <cellStyle name="Notitie 7 4" xfId="1358"/>
    <cellStyle name="Notitie 7 4 2" xfId="1359"/>
    <cellStyle name="Notitie 7 4 2 2" xfId="3614"/>
    <cellStyle name="Notitie 7 4 3" xfId="1360"/>
    <cellStyle name="Notitie 7 4 3 2" xfId="3615"/>
    <cellStyle name="Notitie 7 4 4" xfId="3613"/>
    <cellStyle name="Notitie 7 5" xfId="1361"/>
    <cellStyle name="Notitie 7 5 2" xfId="1362"/>
    <cellStyle name="Notitie 7 5 2 2" xfId="3617"/>
    <cellStyle name="Notitie 7 5 3" xfId="1363"/>
    <cellStyle name="Notitie 7 5 3 2" xfId="3618"/>
    <cellStyle name="Notitie 7 5 4" xfId="3616"/>
    <cellStyle name="Notitie 7 6" xfId="1364"/>
    <cellStyle name="Notitie 7 6 2" xfId="1365"/>
    <cellStyle name="Notitie 7 6 2 2" xfId="3620"/>
    <cellStyle name="Notitie 7 6 3" xfId="1366"/>
    <cellStyle name="Notitie 7 6 3 2" xfId="3621"/>
    <cellStyle name="Notitie 7 6 4" xfId="3619"/>
    <cellStyle name="Notitie 7 7" xfId="1367"/>
    <cellStyle name="Notitie 7 7 2" xfId="1368"/>
    <cellStyle name="Notitie 7 7 2 2" xfId="3623"/>
    <cellStyle name="Notitie 7 7 3" xfId="1369"/>
    <cellStyle name="Notitie 7 7 3 2" xfId="3624"/>
    <cellStyle name="Notitie 7 7 4" xfId="3622"/>
    <cellStyle name="Notitie 7 8" xfId="1370"/>
    <cellStyle name="Notitie 7 8 2" xfId="3625"/>
    <cellStyle name="Notitie 7 9" xfId="1371"/>
    <cellStyle name="Notitie 7 9 2" xfId="3626"/>
    <cellStyle name="Notitie 8" xfId="1372"/>
    <cellStyle name="Notitie 8 10" xfId="3627"/>
    <cellStyle name="Notitie 8 2" xfId="1373"/>
    <cellStyle name="Notitie 8 2 2" xfId="1374"/>
    <cellStyle name="Notitie 8 2 2 2" xfId="3629"/>
    <cellStyle name="Notitie 8 2 3" xfId="1375"/>
    <cellStyle name="Notitie 8 2 3 2" xfId="3630"/>
    <cellStyle name="Notitie 8 2 4" xfId="3628"/>
    <cellStyle name="Notitie 8 3" xfId="1376"/>
    <cellStyle name="Notitie 8 3 2" xfId="1377"/>
    <cellStyle name="Notitie 8 3 2 2" xfId="3632"/>
    <cellStyle name="Notitie 8 3 3" xfId="1378"/>
    <cellStyle name="Notitie 8 3 3 2" xfId="3633"/>
    <cellStyle name="Notitie 8 3 4" xfId="3631"/>
    <cellStyle name="Notitie 8 4" xfId="1379"/>
    <cellStyle name="Notitie 8 4 2" xfId="1380"/>
    <cellStyle name="Notitie 8 4 2 2" xfId="3635"/>
    <cellStyle name="Notitie 8 4 3" xfId="1381"/>
    <cellStyle name="Notitie 8 4 3 2" xfId="3636"/>
    <cellStyle name="Notitie 8 4 4" xfId="3634"/>
    <cellStyle name="Notitie 8 5" xfId="1382"/>
    <cellStyle name="Notitie 8 5 2" xfId="1383"/>
    <cellStyle name="Notitie 8 5 2 2" xfId="3638"/>
    <cellStyle name="Notitie 8 5 3" xfId="1384"/>
    <cellStyle name="Notitie 8 5 3 2" xfId="3639"/>
    <cellStyle name="Notitie 8 5 4" xfId="3637"/>
    <cellStyle name="Notitie 8 6" xfId="1385"/>
    <cellStyle name="Notitie 8 6 2" xfId="1386"/>
    <cellStyle name="Notitie 8 6 2 2" xfId="3641"/>
    <cellStyle name="Notitie 8 6 3" xfId="1387"/>
    <cellStyle name="Notitie 8 6 3 2" xfId="3642"/>
    <cellStyle name="Notitie 8 6 4" xfId="3640"/>
    <cellStyle name="Notitie 8 7" xfId="1388"/>
    <cellStyle name="Notitie 8 7 2" xfId="1389"/>
    <cellStyle name="Notitie 8 7 2 2" xfId="3644"/>
    <cellStyle name="Notitie 8 7 3" xfId="1390"/>
    <cellStyle name="Notitie 8 7 3 2" xfId="3645"/>
    <cellStyle name="Notitie 8 7 4" xfId="3643"/>
    <cellStyle name="Notitie 8 8" xfId="1391"/>
    <cellStyle name="Notitie 8 8 2" xfId="3646"/>
    <cellStyle name="Notitie 8 9" xfId="1392"/>
    <cellStyle name="Notitie 8 9 2" xfId="3647"/>
    <cellStyle name="Notitie 9" xfId="1393"/>
    <cellStyle name="Notitie 9 10" xfId="3648"/>
    <cellStyle name="Notitie 9 2" xfId="1394"/>
    <cellStyle name="Notitie 9 2 2" xfId="1395"/>
    <cellStyle name="Notitie 9 2 2 2" xfId="3650"/>
    <cellStyle name="Notitie 9 2 3" xfId="1396"/>
    <cellStyle name="Notitie 9 2 3 2" xfId="3651"/>
    <cellStyle name="Notitie 9 2 4" xfId="3649"/>
    <cellStyle name="Notitie 9 3" xfId="1397"/>
    <cellStyle name="Notitie 9 3 2" xfId="1398"/>
    <cellStyle name="Notitie 9 3 2 2" xfId="3653"/>
    <cellStyle name="Notitie 9 3 3" xfId="1399"/>
    <cellStyle name="Notitie 9 3 3 2" xfId="3654"/>
    <cellStyle name="Notitie 9 3 4" xfId="3652"/>
    <cellStyle name="Notitie 9 4" xfId="1400"/>
    <cellStyle name="Notitie 9 4 2" xfId="1401"/>
    <cellStyle name="Notitie 9 4 2 2" xfId="3656"/>
    <cellStyle name="Notitie 9 4 3" xfId="1402"/>
    <cellStyle name="Notitie 9 4 3 2" xfId="3657"/>
    <cellStyle name="Notitie 9 4 4" xfId="3655"/>
    <cellStyle name="Notitie 9 5" xfId="1403"/>
    <cellStyle name="Notitie 9 5 2" xfId="1404"/>
    <cellStyle name="Notitie 9 5 2 2" xfId="3659"/>
    <cellStyle name="Notitie 9 5 3" xfId="1405"/>
    <cellStyle name="Notitie 9 5 3 2" xfId="3660"/>
    <cellStyle name="Notitie 9 5 4" xfId="3658"/>
    <cellStyle name="Notitie 9 6" xfId="1406"/>
    <cellStyle name="Notitie 9 6 2" xfId="1407"/>
    <cellStyle name="Notitie 9 6 2 2" xfId="3662"/>
    <cellStyle name="Notitie 9 6 3" xfId="1408"/>
    <cellStyle name="Notitie 9 6 3 2" xfId="3663"/>
    <cellStyle name="Notitie 9 6 4" xfId="3661"/>
    <cellStyle name="Notitie 9 7" xfId="1409"/>
    <cellStyle name="Notitie 9 7 2" xfId="1410"/>
    <cellStyle name="Notitie 9 7 2 2" xfId="3665"/>
    <cellStyle name="Notitie 9 7 3" xfId="1411"/>
    <cellStyle name="Notitie 9 7 3 2" xfId="3666"/>
    <cellStyle name="Notitie 9 7 4" xfId="3664"/>
    <cellStyle name="Notitie 9 8" xfId="1412"/>
    <cellStyle name="Notitie 9 8 2" xfId="3667"/>
    <cellStyle name="Notitie 9 9" xfId="1413"/>
    <cellStyle name="Notitie 9 9 2" xfId="3668"/>
    <cellStyle name="Ongeldig" xfId="16"/>
    <cellStyle name="Titel" xfId="17"/>
    <cellStyle name="Totaal" xfId="18"/>
    <cellStyle name="Totaal 10" xfId="1414"/>
    <cellStyle name="Totaal 10 10" xfId="3669"/>
    <cellStyle name="Totaal 10 2" xfId="1415"/>
    <cellStyle name="Totaal 10 2 2" xfId="1416"/>
    <cellStyle name="Totaal 10 2 2 2" xfId="3671"/>
    <cellStyle name="Totaal 10 2 3" xfId="1417"/>
    <cellStyle name="Totaal 10 2 3 2" xfId="3672"/>
    <cellStyle name="Totaal 10 2 4" xfId="3670"/>
    <cellStyle name="Totaal 10 3" xfId="1418"/>
    <cellStyle name="Totaal 10 3 2" xfId="1419"/>
    <cellStyle name="Totaal 10 3 2 2" xfId="3674"/>
    <cellStyle name="Totaal 10 3 3" xfId="1420"/>
    <cellStyle name="Totaal 10 3 3 2" xfId="3675"/>
    <cellStyle name="Totaal 10 3 4" xfId="3673"/>
    <cellStyle name="Totaal 10 4" xfId="1421"/>
    <cellStyle name="Totaal 10 4 2" xfId="1422"/>
    <cellStyle name="Totaal 10 4 2 2" xfId="3677"/>
    <cellStyle name="Totaal 10 4 3" xfId="1423"/>
    <cellStyle name="Totaal 10 4 3 2" xfId="3678"/>
    <cellStyle name="Totaal 10 4 4" xfId="3676"/>
    <cellStyle name="Totaal 10 5" xfId="1424"/>
    <cellStyle name="Totaal 10 5 2" xfId="1425"/>
    <cellStyle name="Totaal 10 5 2 2" xfId="3680"/>
    <cellStyle name="Totaal 10 5 3" xfId="1426"/>
    <cellStyle name="Totaal 10 5 3 2" xfId="3681"/>
    <cellStyle name="Totaal 10 5 4" xfId="3679"/>
    <cellStyle name="Totaal 10 6" xfId="1427"/>
    <cellStyle name="Totaal 10 6 2" xfId="1428"/>
    <cellStyle name="Totaal 10 6 2 2" xfId="3683"/>
    <cellStyle name="Totaal 10 6 3" xfId="1429"/>
    <cellStyle name="Totaal 10 6 3 2" xfId="3684"/>
    <cellStyle name="Totaal 10 6 4" xfId="3682"/>
    <cellStyle name="Totaal 10 7" xfId="1430"/>
    <cellStyle name="Totaal 10 7 2" xfId="1431"/>
    <cellStyle name="Totaal 10 7 2 2" xfId="3686"/>
    <cellStyle name="Totaal 10 7 3" xfId="1432"/>
    <cellStyle name="Totaal 10 7 3 2" xfId="3687"/>
    <cellStyle name="Totaal 10 7 4" xfId="3685"/>
    <cellStyle name="Totaal 10 8" xfId="1433"/>
    <cellStyle name="Totaal 10 8 2" xfId="3688"/>
    <cellStyle name="Totaal 10 9" xfId="1434"/>
    <cellStyle name="Totaal 10 9 2" xfId="3689"/>
    <cellStyle name="Totaal 11" xfId="1435"/>
    <cellStyle name="Totaal 11 10" xfId="3690"/>
    <cellStyle name="Totaal 11 2" xfId="1436"/>
    <cellStyle name="Totaal 11 2 2" xfId="1437"/>
    <cellStyle name="Totaal 11 2 2 2" xfId="3692"/>
    <cellStyle name="Totaal 11 2 3" xfId="1438"/>
    <cellStyle name="Totaal 11 2 3 2" xfId="3693"/>
    <cellStyle name="Totaal 11 2 4" xfId="3691"/>
    <cellStyle name="Totaal 11 3" xfId="1439"/>
    <cellStyle name="Totaal 11 3 2" xfId="1440"/>
    <cellStyle name="Totaal 11 3 2 2" xfId="3695"/>
    <cellStyle name="Totaal 11 3 3" xfId="1441"/>
    <cellStyle name="Totaal 11 3 3 2" xfId="3696"/>
    <cellStyle name="Totaal 11 3 4" xfId="3694"/>
    <cellStyle name="Totaal 11 4" xfId="1442"/>
    <cellStyle name="Totaal 11 4 2" xfId="1443"/>
    <cellStyle name="Totaal 11 4 2 2" xfId="3698"/>
    <cellStyle name="Totaal 11 4 3" xfId="1444"/>
    <cellStyle name="Totaal 11 4 3 2" xfId="3699"/>
    <cellStyle name="Totaal 11 4 4" xfId="3697"/>
    <cellStyle name="Totaal 11 5" xfId="1445"/>
    <cellStyle name="Totaal 11 5 2" xfId="1446"/>
    <cellStyle name="Totaal 11 5 2 2" xfId="3701"/>
    <cellStyle name="Totaal 11 5 3" xfId="1447"/>
    <cellStyle name="Totaal 11 5 3 2" xfId="3702"/>
    <cellStyle name="Totaal 11 5 4" xfId="3700"/>
    <cellStyle name="Totaal 11 6" xfId="1448"/>
    <cellStyle name="Totaal 11 6 2" xfId="1449"/>
    <cellStyle name="Totaal 11 6 2 2" xfId="3704"/>
    <cellStyle name="Totaal 11 6 3" xfId="1450"/>
    <cellStyle name="Totaal 11 6 3 2" xfId="3705"/>
    <cellStyle name="Totaal 11 6 4" xfId="3703"/>
    <cellStyle name="Totaal 11 7" xfId="1451"/>
    <cellStyle name="Totaal 11 7 2" xfId="1452"/>
    <cellStyle name="Totaal 11 7 2 2" xfId="3707"/>
    <cellStyle name="Totaal 11 7 3" xfId="1453"/>
    <cellStyle name="Totaal 11 7 3 2" xfId="3708"/>
    <cellStyle name="Totaal 11 7 4" xfId="3706"/>
    <cellStyle name="Totaal 11 8" xfId="1454"/>
    <cellStyle name="Totaal 11 8 2" xfId="3709"/>
    <cellStyle name="Totaal 11 9" xfId="1455"/>
    <cellStyle name="Totaal 11 9 2" xfId="3710"/>
    <cellStyle name="Totaal 12" xfId="1456"/>
    <cellStyle name="Totaal 12 10" xfId="3711"/>
    <cellStyle name="Totaal 12 2" xfId="1457"/>
    <cellStyle name="Totaal 12 2 2" xfId="1458"/>
    <cellStyle name="Totaal 12 2 2 2" xfId="3713"/>
    <cellStyle name="Totaal 12 2 3" xfId="1459"/>
    <cellStyle name="Totaal 12 2 3 2" xfId="3714"/>
    <cellStyle name="Totaal 12 2 4" xfId="3712"/>
    <cellStyle name="Totaal 12 3" xfId="1460"/>
    <cellStyle name="Totaal 12 3 2" xfId="1461"/>
    <cellStyle name="Totaal 12 3 2 2" xfId="3716"/>
    <cellStyle name="Totaal 12 3 3" xfId="1462"/>
    <cellStyle name="Totaal 12 3 3 2" xfId="3717"/>
    <cellStyle name="Totaal 12 3 4" xfId="3715"/>
    <cellStyle name="Totaal 12 4" xfId="1463"/>
    <cellStyle name="Totaal 12 4 2" xfId="1464"/>
    <cellStyle name="Totaal 12 4 2 2" xfId="3719"/>
    <cellStyle name="Totaal 12 4 3" xfId="1465"/>
    <cellStyle name="Totaal 12 4 3 2" xfId="3720"/>
    <cellStyle name="Totaal 12 4 4" xfId="3718"/>
    <cellStyle name="Totaal 12 5" xfId="1466"/>
    <cellStyle name="Totaal 12 5 2" xfId="1467"/>
    <cellStyle name="Totaal 12 5 2 2" xfId="3722"/>
    <cellStyle name="Totaal 12 5 3" xfId="1468"/>
    <cellStyle name="Totaal 12 5 3 2" xfId="3723"/>
    <cellStyle name="Totaal 12 5 4" xfId="3721"/>
    <cellStyle name="Totaal 12 6" xfId="1469"/>
    <cellStyle name="Totaal 12 6 2" xfId="1470"/>
    <cellStyle name="Totaal 12 6 2 2" xfId="3725"/>
    <cellStyle name="Totaal 12 6 3" xfId="1471"/>
    <cellStyle name="Totaal 12 6 3 2" xfId="3726"/>
    <cellStyle name="Totaal 12 6 4" xfId="3724"/>
    <cellStyle name="Totaal 12 7" xfId="1472"/>
    <cellStyle name="Totaal 12 7 2" xfId="1473"/>
    <cellStyle name="Totaal 12 7 2 2" xfId="3728"/>
    <cellStyle name="Totaal 12 7 3" xfId="1474"/>
    <cellStyle name="Totaal 12 7 3 2" xfId="3729"/>
    <cellStyle name="Totaal 12 7 4" xfId="3727"/>
    <cellStyle name="Totaal 12 8" xfId="1475"/>
    <cellStyle name="Totaal 12 8 2" xfId="3730"/>
    <cellStyle name="Totaal 12 9" xfId="1476"/>
    <cellStyle name="Totaal 12 9 2" xfId="3731"/>
    <cellStyle name="Totaal 13" xfId="1477"/>
    <cellStyle name="Totaal 13 2" xfId="1478"/>
    <cellStyle name="Totaal 13 2 2" xfId="3733"/>
    <cellStyle name="Totaal 13 3" xfId="1479"/>
    <cellStyle name="Totaal 13 3 2" xfId="3734"/>
    <cellStyle name="Totaal 13 4" xfId="3732"/>
    <cellStyle name="Totaal 14" xfId="1480"/>
    <cellStyle name="Totaal 14 2" xfId="3735"/>
    <cellStyle name="Totaal 2" xfId="1481"/>
    <cellStyle name="Totaal 2 10" xfId="1482"/>
    <cellStyle name="Totaal 2 10 10" xfId="3737"/>
    <cellStyle name="Totaal 2 10 2" xfId="1483"/>
    <cellStyle name="Totaal 2 10 2 2" xfId="1484"/>
    <cellStyle name="Totaal 2 10 2 2 2" xfId="3739"/>
    <cellStyle name="Totaal 2 10 2 3" xfId="1485"/>
    <cellStyle name="Totaal 2 10 2 3 2" xfId="3740"/>
    <cellStyle name="Totaal 2 10 2 4" xfId="3738"/>
    <cellStyle name="Totaal 2 10 3" xfId="1486"/>
    <cellStyle name="Totaal 2 10 3 2" xfId="1487"/>
    <cellStyle name="Totaal 2 10 3 2 2" xfId="3742"/>
    <cellStyle name="Totaal 2 10 3 3" xfId="1488"/>
    <cellStyle name="Totaal 2 10 3 3 2" xfId="3743"/>
    <cellStyle name="Totaal 2 10 3 4" xfId="3741"/>
    <cellStyle name="Totaal 2 10 4" xfId="1489"/>
    <cellStyle name="Totaal 2 10 4 2" xfId="1490"/>
    <cellStyle name="Totaal 2 10 4 2 2" xfId="3745"/>
    <cellStyle name="Totaal 2 10 4 3" xfId="1491"/>
    <cellStyle name="Totaal 2 10 4 3 2" xfId="3746"/>
    <cellStyle name="Totaal 2 10 4 4" xfId="3744"/>
    <cellStyle name="Totaal 2 10 5" xfId="1492"/>
    <cellStyle name="Totaal 2 10 5 2" xfId="1493"/>
    <cellStyle name="Totaal 2 10 5 2 2" xfId="3748"/>
    <cellStyle name="Totaal 2 10 5 3" xfId="1494"/>
    <cellStyle name="Totaal 2 10 5 3 2" xfId="3749"/>
    <cellStyle name="Totaal 2 10 5 4" xfId="3747"/>
    <cellStyle name="Totaal 2 10 6" xfId="1495"/>
    <cellStyle name="Totaal 2 10 6 2" xfId="1496"/>
    <cellStyle name="Totaal 2 10 6 2 2" xfId="3751"/>
    <cellStyle name="Totaal 2 10 6 3" xfId="1497"/>
    <cellStyle name="Totaal 2 10 6 3 2" xfId="3752"/>
    <cellStyle name="Totaal 2 10 6 4" xfId="3750"/>
    <cellStyle name="Totaal 2 10 7" xfId="1498"/>
    <cellStyle name="Totaal 2 10 7 2" xfId="1499"/>
    <cellStyle name="Totaal 2 10 7 2 2" xfId="3754"/>
    <cellStyle name="Totaal 2 10 7 3" xfId="1500"/>
    <cellStyle name="Totaal 2 10 7 3 2" xfId="3755"/>
    <cellStyle name="Totaal 2 10 7 4" xfId="3753"/>
    <cellStyle name="Totaal 2 10 8" xfId="1501"/>
    <cellStyle name="Totaal 2 10 8 2" xfId="3756"/>
    <cellStyle name="Totaal 2 10 9" xfId="1502"/>
    <cellStyle name="Totaal 2 10 9 2" xfId="3757"/>
    <cellStyle name="Totaal 2 11" xfId="1503"/>
    <cellStyle name="Totaal 2 11 10" xfId="3758"/>
    <cellStyle name="Totaal 2 11 2" xfId="1504"/>
    <cellStyle name="Totaal 2 11 2 2" xfId="1505"/>
    <cellStyle name="Totaal 2 11 2 2 2" xfId="3760"/>
    <cellStyle name="Totaal 2 11 2 3" xfId="1506"/>
    <cellStyle name="Totaal 2 11 2 3 2" xfId="3761"/>
    <cellStyle name="Totaal 2 11 2 4" xfId="3759"/>
    <cellStyle name="Totaal 2 11 3" xfId="1507"/>
    <cellStyle name="Totaal 2 11 3 2" xfId="1508"/>
    <cellStyle name="Totaal 2 11 3 2 2" xfId="3763"/>
    <cellStyle name="Totaal 2 11 3 3" xfId="1509"/>
    <cellStyle name="Totaal 2 11 3 3 2" xfId="3764"/>
    <cellStyle name="Totaal 2 11 3 4" xfId="3762"/>
    <cellStyle name="Totaal 2 11 4" xfId="1510"/>
    <cellStyle name="Totaal 2 11 4 2" xfId="1511"/>
    <cellStyle name="Totaal 2 11 4 2 2" xfId="3766"/>
    <cellStyle name="Totaal 2 11 4 3" xfId="1512"/>
    <cellStyle name="Totaal 2 11 4 3 2" xfId="3767"/>
    <cellStyle name="Totaal 2 11 4 4" xfId="3765"/>
    <cellStyle name="Totaal 2 11 5" xfId="1513"/>
    <cellStyle name="Totaal 2 11 5 2" xfId="1514"/>
    <cellStyle name="Totaal 2 11 5 2 2" xfId="3769"/>
    <cellStyle name="Totaal 2 11 5 3" xfId="1515"/>
    <cellStyle name="Totaal 2 11 5 3 2" xfId="3770"/>
    <cellStyle name="Totaal 2 11 5 4" xfId="3768"/>
    <cellStyle name="Totaal 2 11 6" xfId="1516"/>
    <cellStyle name="Totaal 2 11 6 2" xfId="1517"/>
    <cellStyle name="Totaal 2 11 6 2 2" xfId="3772"/>
    <cellStyle name="Totaal 2 11 6 3" xfId="1518"/>
    <cellStyle name="Totaal 2 11 6 3 2" xfId="3773"/>
    <cellStyle name="Totaal 2 11 6 4" xfId="3771"/>
    <cellStyle name="Totaal 2 11 7" xfId="1519"/>
    <cellStyle name="Totaal 2 11 7 2" xfId="1520"/>
    <cellStyle name="Totaal 2 11 7 2 2" xfId="3775"/>
    <cellStyle name="Totaal 2 11 7 3" xfId="1521"/>
    <cellStyle name="Totaal 2 11 7 3 2" xfId="3776"/>
    <cellStyle name="Totaal 2 11 7 4" xfId="3774"/>
    <cellStyle name="Totaal 2 11 8" xfId="1522"/>
    <cellStyle name="Totaal 2 11 8 2" xfId="3777"/>
    <cellStyle name="Totaal 2 11 9" xfId="1523"/>
    <cellStyle name="Totaal 2 11 9 2" xfId="3778"/>
    <cellStyle name="Totaal 2 12" xfId="1524"/>
    <cellStyle name="Totaal 2 12 2" xfId="1525"/>
    <cellStyle name="Totaal 2 12 2 2" xfId="3780"/>
    <cellStyle name="Totaal 2 12 3" xfId="1526"/>
    <cellStyle name="Totaal 2 12 3 2" xfId="3781"/>
    <cellStyle name="Totaal 2 12 4" xfId="3779"/>
    <cellStyle name="Totaal 2 13" xfId="1527"/>
    <cellStyle name="Totaal 2 13 2" xfId="1528"/>
    <cellStyle name="Totaal 2 13 2 2" xfId="3783"/>
    <cellStyle name="Totaal 2 13 3" xfId="1529"/>
    <cellStyle name="Totaal 2 13 3 2" xfId="3784"/>
    <cellStyle name="Totaal 2 13 4" xfId="3782"/>
    <cellStyle name="Totaal 2 14" xfId="1530"/>
    <cellStyle name="Totaal 2 14 2" xfId="1531"/>
    <cellStyle name="Totaal 2 14 2 2" xfId="3786"/>
    <cellStyle name="Totaal 2 14 3" xfId="1532"/>
    <cellStyle name="Totaal 2 14 3 2" xfId="3787"/>
    <cellStyle name="Totaal 2 14 4" xfId="3785"/>
    <cellStyle name="Totaal 2 15" xfId="1533"/>
    <cellStyle name="Totaal 2 15 2" xfId="1534"/>
    <cellStyle name="Totaal 2 15 2 2" xfId="3789"/>
    <cellStyle name="Totaal 2 15 3" xfId="1535"/>
    <cellStyle name="Totaal 2 15 3 2" xfId="3790"/>
    <cellStyle name="Totaal 2 15 4" xfId="3788"/>
    <cellStyle name="Totaal 2 16" xfId="1536"/>
    <cellStyle name="Totaal 2 16 2" xfId="1537"/>
    <cellStyle name="Totaal 2 16 2 2" xfId="3792"/>
    <cellStyle name="Totaal 2 16 3" xfId="1538"/>
    <cellStyle name="Totaal 2 16 3 2" xfId="3793"/>
    <cellStyle name="Totaal 2 16 4" xfId="3791"/>
    <cellStyle name="Totaal 2 17" xfId="1539"/>
    <cellStyle name="Totaal 2 17 2" xfId="1540"/>
    <cellStyle name="Totaal 2 17 2 2" xfId="3795"/>
    <cellStyle name="Totaal 2 17 3" xfId="1541"/>
    <cellStyle name="Totaal 2 17 3 2" xfId="3796"/>
    <cellStyle name="Totaal 2 17 4" xfId="3794"/>
    <cellStyle name="Totaal 2 18" xfId="1542"/>
    <cellStyle name="Totaal 2 18 2" xfId="1543"/>
    <cellStyle name="Totaal 2 18 2 2" xfId="3798"/>
    <cellStyle name="Totaal 2 18 3" xfId="1544"/>
    <cellStyle name="Totaal 2 18 3 2" xfId="3799"/>
    <cellStyle name="Totaal 2 18 4" xfId="3797"/>
    <cellStyle name="Totaal 2 19" xfId="1545"/>
    <cellStyle name="Totaal 2 19 2" xfId="3800"/>
    <cellStyle name="Totaal 2 2" xfId="1546"/>
    <cellStyle name="Totaal 2 2 10" xfId="3801"/>
    <cellStyle name="Totaal 2 2 2" xfId="1547"/>
    <cellStyle name="Totaal 2 2 2 2" xfId="1548"/>
    <cellStyle name="Totaal 2 2 2 2 2" xfId="3803"/>
    <cellStyle name="Totaal 2 2 2 3" xfId="1549"/>
    <cellStyle name="Totaal 2 2 2 3 2" xfId="3804"/>
    <cellStyle name="Totaal 2 2 2 4" xfId="3802"/>
    <cellStyle name="Totaal 2 2 3" xfId="1550"/>
    <cellStyle name="Totaal 2 2 3 2" xfId="1551"/>
    <cellStyle name="Totaal 2 2 3 2 2" xfId="3806"/>
    <cellStyle name="Totaal 2 2 3 3" xfId="1552"/>
    <cellStyle name="Totaal 2 2 3 3 2" xfId="3807"/>
    <cellStyle name="Totaal 2 2 3 4" xfId="3805"/>
    <cellStyle name="Totaal 2 2 4" xfId="1553"/>
    <cellStyle name="Totaal 2 2 4 2" xfId="1554"/>
    <cellStyle name="Totaal 2 2 4 2 2" xfId="3809"/>
    <cellStyle name="Totaal 2 2 4 3" xfId="1555"/>
    <cellStyle name="Totaal 2 2 4 3 2" xfId="3810"/>
    <cellStyle name="Totaal 2 2 4 4" xfId="3808"/>
    <cellStyle name="Totaal 2 2 5" xfId="1556"/>
    <cellStyle name="Totaal 2 2 5 2" xfId="1557"/>
    <cellStyle name="Totaal 2 2 5 2 2" xfId="3812"/>
    <cellStyle name="Totaal 2 2 5 3" xfId="1558"/>
    <cellStyle name="Totaal 2 2 5 3 2" xfId="3813"/>
    <cellStyle name="Totaal 2 2 5 4" xfId="3811"/>
    <cellStyle name="Totaal 2 2 6" xfId="1559"/>
    <cellStyle name="Totaal 2 2 6 2" xfId="1560"/>
    <cellStyle name="Totaal 2 2 6 2 2" xfId="3815"/>
    <cellStyle name="Totaal 2 2 6 3" xfId="1561"/>
    <cellStyle name="Totaal 2 2 6 3 2" xfId="3816"/>
    <cellStyle name="Totaal 2 2 6 4" xfId="3814"/>
    <cellStyle name="Totaal 2 2 7" xfId="1562"/>
    <cellStyle name="Totaal 2 2 7 2" xfId="1563"/>
    <cellStyle name="Totaal 2 2 7 2 2" xfId="3818"/>
    <cellStyle name="Totaal 2 2 7 3" xfId="1564"/>
    <cellStyle name="Totaal 2 2 7 3 2" xfId="3819"/>
    <cellStyle name="Totaal 2 2 7 4" xfId="3817"/>
    <cellStyle name="Totaal 2 2 8" xfId="1565"/>
    <cellStyle name="Totaal 2 2 8 2" xfId="3820"/>
    <cellStyle name="Totaal 2 2 9" xfId="1566"/>
    <cellStyle name="Totaal 2 2 9 2" xfId="3821"/>
    <cellStyle name="Totaal 2 20" xfId="3736"/>
    <cellStyle name="Totaal 2 3" xfId="1567"/>
    <cellStyle name="Totaal 2 3 10" xfId="3822"/>
    <cellStyle name="Totaal 2 3 2" xfId="1568"/>
    <cellStyle name="Totaal 2 3 2 2" xfId="1569"/>
    <cellStyle name="Totaal 2 3 2 2 2" xfId="3824"/>
    <cellStyle name="Totaal 2 3 2 3" xfId="1570"/>
    <cellStyle name="Totaal 2 3 2 3 2" xfId="3825"/>
    <cellStyle name="Totaal 2 3 2 4" xfId="3823"/>
    <cellStyle name="Totaal 2 3 3" xfId="1571"/>
    <cellStyle name="Totaal 2 3 3 2" xfId="1572"/>
    <cellStyle name="Totaal 2 3 3 2 2" xfId="3827"/>
    <cellStyle name="Totaal 2 3 3 3" xfId="1573"/>
    <cellStyle name="Totaal 2 3 3 3 2" xfId="3828"/>
    <cellStyle name="Totaal 2 3 3 4" xfId="3826"/>
    <cellStyle name="Totaal 2 3 4" xfId="1574"/>
    <cellStyle name="Totaal 2 3 4 2" xfId="1575"/>
    <cellStyle name="Totaal 2 3 4 2 2" xfId="3830"/>
    <cellStyle name="Totaal 2 3 4 3" xfId="1576"/>
    <cellStyle name="Totaal 2 3 4 3 2" xfId="3831"/>
    <cellStyle name="Totaal 2 3 4 4" xfId="3829"/>
    <cellStyle name="Totaal 2 3 5" xfId="1577"/>
    <cellStyle name="Totaal 2 3 5 2" xfId="1578"/>
    <cellStyle name="Totaal 2 3 5 2 2" xfId="3833"/>
    <cellStyle name="Totaal 2 3 5 3" xfId="1579"/>
    <cellStyle name="Totaal 2 3 5 3 2" xfId="3834"/>
    <cellStyle name="Totaal 2 3 5 4" xfId="3832"/>
    <cellStyle name="Totaal 2 3 6" xfId="1580"/>
    <cellStyle name="Totaal 2 3 6 2" xfId="1581"/>
    <cellStyle name="Totaal 2 3 6 2 2" xfId="3836"/>
    <cellStyle name="Totaal 2 3 6 3" xfId="1582"/>
    <cellStyle name="Totaal 2 3 6 3 2" xfId="3837"/>
    <cellStyle name="Totaal 2 3 6 4" xfId="3835"/>
    <cellStyle name="Totaal 2 3 7" xfId="1583"/>
    <cellStyle name="Totaal 2 3 7 2" xfId="1584"/>
    <cellStyle name="Totaal 2 3 7 2 2" xfId="3839"/>
    <cellStyle name="Totaal 2 3 7 3" xfId="1585"/>
    <cellStyle name="Totaal 2 3 7 3 2" xfId="3840"/>
    <cellStyle name="Totaal 2 3 7 4" xfId="3838"/>
    <cellStyle name="Totaal 2 3 8" xfId="1586"/>
    <cellStyle name="Totaal 2 3 8 2" xfId="3841"/>
    <cellStyle name="Totaal 2 3 9" xfId="1587"/>
    <cellStyle name="Totaal 2 3 9 2" xfId="3842"/>
    <cellStyle name="Totaal 2 4" xfId="1588"/>
    <cellStyle name="Totaal 2 4 10" xfId="3843"/>
    <cellStyle name="Totaal 2 4 2" xfId="1589"/>
    <cellStyle name="Totaal 2 4 2 2" xfId="1590"/>
    <cellStyle name="Totaal 2 4 2 2 2" xfId="3845"/>
    <cellStyle name="Totaal 2 4 2 3" xfId="1591"/>
    <cellStyle name="Totaal 2 4 2 3 2" xfId="3846"/>
    <cellStyle name="Totaal 2 4 2 4" xfId="3844"/>
    <cellStyle name="Totaal 2 4 3" xfId="1592"/>
    <cellStyle name="Totaal 2 4 3 2" xfId="1593"/>
    <cellStyle name="Totaal 2 4 3 2 2" xfId="3848"/>
    <cellStyle name="Totaal 2 4 3 3" xfId="1594"/>
    <cellStyle name="Totaal 2 4 3 3 2" xfId="3849"/>
    <cellStyle name="Totaal 2 4 3 4" xfId="3847"/>
    <cellStyle name="Totaal 2 4 4" xfId="1595"/>
    <cellStyle name="Totaal 2 4 4 2" xfId="1596"/>
    <cellStyle name="Totaal 2 4 4 2 2" xfId="3851"/>
    <cellStyle name="Totaal 2 4 4 3" xfId="1597"/>
    <cellStyle name="Totaal 2 4 4 3 2" xfId="3852"/>
    <cellStyle name="Totaal 2 4 4 4" xfId="3850"/>
    <cellStyle name="Totaal 2 4 5" xfId="1598"/>
    <cellStyle name="Totaal 2 4 5 2" xfId="1599"/>
    <cellStyle name="Totaal 2 4 5 2 2" xfId="3854"/>
    <cellStyle name="Totaal 2 4 5 3" xfId="1600"/>
    <cellStyle name="Totaal 2 4 5 3 2" xfId="3855"/>
    <cellStyle name="Totaal 2 4 5 4" xfId="3853"/>
    <cellStyle name="Totaal 2 4 6" xfId="1601"/>
    <cellStyle name="Totaal 2 4 6 2" xfId="1602"/>
    <cellStyle name="Totaal 2 4 6 2 2" xfId="3857"/>
    <cellStyle name="Totaal 2 4 6 3" xfId="1603"/>
    <cellStyle name="Totaal 2 4 6 3 2" xfId="3858"/>
    <cellStyle name="Totaal 2 4 6 4" xfId="3856"/>
    <cellStyle name="Totaal 2 4 7" xfId="1604"/>
    <cellStyle name="Totaal 2 4 7 2" xfId="1605"/>
    <cellStyle name="Totaal 2 4 7 2 2" xfId="3860"/>
    <cellStyle name="Totaal 2 4 7 3" xfId="1606"/>
    <cellStyle name="Totaal 2 4 7 3 2" xfId="3861"/>
    <cellStyle name="Totaal 2 4 7 4" xfId="3859"/>
    <cellStyle name="Totaal 2 4 8" xfId="1607"/>
    <cellStyle name="Totaal 2 4 8 2" xfId="3862"/>
    <cellStyle name="Totaal 2 4 9" xfId="1608"/>
    <cellStyle name="Totaal 2 4 9 2" xfId="3863"/>
    <cellStyle name="Totaal 2 5" xfId="1609"/>
    <cellStyle name="Totaal 2 5 10" xfId="3864"/>
    <cellStyle name="Totaal 2 5 2" xfId="1610"/>
    <cellStyle name="Totaal 2 5 2 2" xfId="1611"/>
    <cellStyle name="Totaal 2 5 2 2 2" xfId="3866"/>
    <cellStyle name="Totaal 2 5 2 3" xfId="1612"/>
    <cellStyle name="Totaal 2 5 2 3 2" xfId="3867"/>
    <cellStyle name="Totaal 2 5 2 4" xfId="3865"/>
    <cellStyle name="Totaal 2 5 3" xfId="1613"/>
    <cellStyle name="Totaal 2 5 3 2" xfId="1614"/>
    <cellStyle name="Totaal 2 5 3 2 2" xfId="3869"/>
    <cellStyle name="Totaal 2 5 3 3" xfId="1615"/>
    <cellStyle name="Totaal 2 5 3 3 2" xfId="3870"/>
    <cellStyle name="Totaal 2 5 3 4" xfId="3868"/>
    <cellStyle name="Totaal 2 5 4" xfId="1616"/>
    <cellStyle name="Totaal 2 5 4 2" xfId="1617"/>
    <cellStyle name="Totaal 2 5 4 2 2" xfId="3872"/>
    <cellStyle name="Totaal 2 5 4 3" xfId="1618"/>
    <cellStyle name="Totaal 2 5 4 3 2" xfId="3873"/>
    <cellStyle name="Totaal 2 5 4 4" xfId="3871"/>
    <cellStyle name="Totaal 2 5 5" xfId="1619"/>
    <cellStyle name="Totaal 2 5 5 2" xfId="1620"/>
    <cellStyle name="Totaal 2 5 5 2 2" xfId="3875"/>
    <cellStyle name="Totaal 2 5 5 3" xfId="1621"/>
    <cellStyle name="Totaal 2 5 5 3 2" xfId="3876"/>
    <cellStyle name="Totaal 2 5 5 4" xfId="3874"/>
    <cellStyle name="Totaal 2 5 6" xfId="1622"/>
    <cellStyle name="Totaal 2 5 6 2" xfId="1623"/>
    <cellStyle name="Totaal 2 5 6 2 2" xfId="3878"/>
    <cellStyle name="Totaal 2 5 6 3" xfId="1624"/>
    <cellStyle name="Totaal 2 5 6 3 2" xfId="3879"/>
    <cellStyle name="Totaal 2 5 6 4" xfId="3877"/>
    <cellStyle name="Totaal 2 5 7" xfId="1625"/>
    <cellStyle name="Totaal 2 5 7 2" xfId="1626"/>
    <cellStyle name="Totaal 2 5 7 2 2" xfId="3881"/>
    <cellStyle name="Totaal 2 5 7 3" xfId="1627"/>
    <cellStyle name="Totaal 2 5 7 3 2" xfId="3882"/>
    <cellStyle name="Totaal 2 5 7 4" xfId="3880"/>
    <cellStyle name="Totaal 2 5 8" xfId="1628"/>
    <cellStyle name="Totaal 2 5 8 2" xfId="3883"/>
    <cellStyle name="Totaal 2 5 9" xfId="1629"/>
    <cellStyle name="Totaal 2 5 9 2" xfId="3884"/>
    <cellStyle name="Totaal 2 6" xfId="1630"/>
    <cellStyle name="Totaal 2 6 10" xfId="3885"/>
    <cellStyle name="Totaal 2 6 2" xfId="1631"/>
    <cellStyle name="Totaal 2 6 2 2" xfId="1632"/>
    <cellStyle name="Totaal 2 6 2 2 2" xfId="3887"/>
    <cellStyle name="Totaal 2 6 2 3" xfId="1633"/>
    <cellStyle name="Totaal 2 6 2 3 2" xfId="3888"/>
    <cellStyle name="Totaal 2 6 2 4" xfId="3886"/>
    <cellStyle name="Totaal 2 6 3" xfId="1634"/>
    <cellStyle name="Totaal 2 6 3 2" xfId="1635"/>
    <cellStyle name="Totaal 2 6 3 2 2" xfId="3890"/>
    <cellStyle name="Totaal 2 6 3 3" xfId="1636"/>
    <cellStyle name="Totaal 2 6 3 3 2" xfId="3891"/>
    <cellStyle name="Totaal 2 6 3 4" xfId="3889"/>
    <cellStyle name="Totaal 2 6 4" xfId="1637"/>
    <cellStyle name="Totaal 2 6 4 2" xfId="1638"/>
    <cellStyle name="Totaal 2 6 4 2 2" xfId="3893"/>
    <cellStyle name="Totaal 2 6 4 3" xfId="1639"/>
    <cellStyle name="Totaal 2 6 4 3 2" xfId="3894"/>
    <cellStyle name="Totaal 2 6 4 4" xfId="3892"/>
    <cellStyle name="Totaal 2 6 5" xfId="1640"/>
    <cellStyle name="Totaal 2 6 5 2" xfId="1641"/>
    <cellStyle name="Totaal 2 6 5 2 2" xfId="3896"/>
    <cellStyle name="Totaal 2 6 5 3" xfId="1642"/>
    <cellStyle name="Totaal 2 6 5 3 2" xfId="3897"/>
    <cellStyle name="Totaal 2 6 5 4" xfId="3895"/>
    <cellStyle name="Totaal 2 6 6" xfId="1643"/>
    <cellStyle name="Totaal 2 6 6 2" xfId="1644"/>
    <cellStyle name="Totaal 2 6 6 2 2" xfId="3899"/>
    <cellStyle name="Totaal 2 6 6 3" xfId="1645"/>
    <cellStyle name="Totaal 2 6 6 3 2" xfId="3900"/>
    <cellStyle name="Totaal 2 6 6 4" xfId="3898"/>
    <cellStyle name="Totaal 2 6 7" xfId="1646"/>
    <cellStyle name="Totaal 2 6 7 2" xfId="1647"/>
    <cellStyle name="Totaal 2 6 7 2 2" xfId="3902"/>
    <cellStyle name="Totaal 2 6 7 3" xfId="1648"/>
    <cellStyle name="Totaal 2 6 7 3 2" xfId="3903"/>
    <cellStyle name="Totaal 2 6 7 4" xfId="3901"/>
    <cellStyle name="Totaal 2 6 8" xfId="1649"/>
    <cellStyle name="Totaal 2 6 8 2" xfId="3904"/>
    <cellStyle name="Totaal 2 6 9" xfId="1650"/>
    <cellStyle name="Totaal 2 6 9 2" xfId="3905"/>
    <cellStyle name="Totaal 2 7" xfId="1651"/>
    <cellStyle name="Totaal 2 7 10" xfId="3906"/>
    <cellStyle name="Totaal 2 7 2" xfId="1652"/>
    <cellStyle name="Totaal 2 7 2 2" xfId="1653"/>
    <cellStyle name="Totaal 2 7 2 2 2" xfId="3908"/>
    <cellStyle name="Totaal 2 7 2 3" xfId="1654"/>
    <cellStyle name="Totaal 2 7 2 3 2" xfId="3909"/>
    <cellStyle name="Totaal 2 7 2 4" xfId="3907"/>
    <cellStyle name="Totaal 2 7 3" xfId="1655"/>
    <cellStyle name="Totaal 2 7 3 2" xfId="1656"/>
    <cellStyle name="Totaal 2 7 3 2 2" xfId="3911"/>
    <cellStyle name="Totaal 2 7 3 3" xfId="1657"/>
    <cellStyle name="Totaal 2 7 3 3 2" xfId="3912"/>
    <cellStyle name="Totaal 2 7 3 4" xfId="3910"/>
    <cellStyle name="Totaal 2 7 4" xfId="1658"/>
    <cellStyle name="Totaal 2 7 4 2" xfId="1659"/>
    <cellStyle name="Totaal 2 7 4 2 2" xfId="3914"/>
    <cellStyle name="Totaal 2 7 4 3" xfId="1660"/>
    <cellStyle name="Totaal 2 7 4 3 2" xfId="3915"/>
    <cellStyle name="Totaal 2 7 4 4" xfId="3913"/>
    <cellStyle name="Totaal 2 7 5" xfId="1661"/>
    <cellStyle name="Totaal 2 7 5 2" xfId="1662"/>
    <cellStyle name="Totaal 2 7 5 2 2" xfId="3917"/>
    <cellStyle name="Totaal 2 7 5 3" xfId="1663"/>
    <cellStyle name="Totaal 2 7 5 3 2" xfId="3918"/>
    <cellStyle name="Totaal 2 7 5 4" xfId="3916"/>
    <cellStyle name="Totaal 2 7 6" xfId="1664"/>
    <cellStyle name="Totaal 2 7 6 2" xfId="1665"/>
    <cellStyle name="Totaal 2 7 6 2 2" xfId="3920"/>
    <cellStyle name="Totaal 2 7 6 3" xfId="1666"/>
    <cellStyle name="Totaal 2 7 6 3 2" xfId="3921"/>
    <cellStyle name="Totaal 2 7 6 4" xfId="3919"/>
    <cellStyle name="Totaal 2 7 7" xfId="1667"/>
    <cellStyle name="Totaal 2 7 7 2" xfId="1668"/>
    <cellStyle name="Totaal 2 7 7 2 2" xfId="3923"/>
    <cellStyle name="Totaal 2 7 7 3" xfId="1669"/>
    <cellStyle name="Totaal 2 7 7 3 2" xfId="3924"/>
    <cellStyle name="Totaal 2 7 7 4" xfId="3922"/>
    <cellStyle name="Totaal 2 7 8" xfId="1670"/>
    <cellStyle name="Totaal 2 7 8 2" xfId="3925"/>
    <cellStyle name="Totaal 2 7 9" xfId="1671"/>
    <cellStyle name="Totaal 2 7 9 2" xfId="3926"/>
    <cellStyle name="Totaal 2 8" xfId="1672"/>
    <cellStyle name="Totaal 2 8 10" xfId="3927"/>
    <cellStyle name="Totaal 2 8 2" xfId="1673"/>
    <cellStyle name="Totaal 2 8 2 2" xfId="1674"/>
    <cellStyle name="Totaal 2 8 2 2 2" xfId="3929"/>
    <cellStyle name="Totaal 2 8 2 3" xfId="1675"/>
    <cellStyle name="Totaal 2 8 2 3 2" xfId="3930"/>
    <cellStyle name="Totaal 2 8 2 4" xfId="3928"/>
    <cellStyle name="Totaal 2 8 3" xfId="1676"/>
    <cellStyle name="Totaal 2 8 3 2" xfId="1677"/>
    <cellStyle name="Totaal 2 8 3 2 2" xfId="3932"/>
    <cellStyle name="Totaal 2 8 3 3" xfId="1678"/>
    <cellStyle name="Totaal 2 8 3 3 2" xfId="3933"/>
    <cellStyle name="Totaal 2 8 3 4" xfId="3931"/>
    <cellStyle name="Totaal 2 8 4" xfId="1679"/>
    <cellStyle name="Totaal 2 8 4 2" xfId="1680"/>
    <cellStyle name="Totaal 2 8 4 2 2" xfId="3935"/>
    <cellStyle name="Totaal 2 8 4 3" xfId="1681"/>
    <cellStyle name="Totaal 2 8 4 3 2" xfId="3936"/>
    <cellStyle name="Totaal 2 8 4 4" xfId="3934"/>
    <cellStyle name="Totaal 2 8 5" xfId="1682"/>
    <cellStyle name="Totaal 2 8 5 2" xfId="1683"/>
    <cellStyle name="Totaal 2 8 5 2 2" xfId="3938"/>
    <cellStyle name="Totaal 2 8 5 3" xfId="1684"/>
    <cellStyle name="Totaal 2 8 5 3 2" xfId="3939"/>
    <cellStyle name="Totaal 2 8 5 4" xfId="3937"/>
    <cellStyle name="Totaal 2 8 6" xfId="1685"/>
    <cellStyle name="Totaal 2 8 6 2" xfId="1686"/>
    <cellStyle name="Totaal 2 8 6 2 2" xfId="3941"/>
    <cellStyle name="Totaal 2 8 6 3" xfId="1687"/>
    <cellStyle name="Totaal 2 8 6 3 2" xfId="3942"/>
    <cellStyle name="Totaal 2 8 6 4" xfId="3940"/>
    <cellStyle name="Totaal 2 8 7" xfId="1688"/>
    <cellStyle name="Totaal 2 8 7 2" xfId="1689"/>
    <cellStyle name="Totaal 2 8 7 2 2" xfId="3944"/>
    <cellStyle name="Totaal 2 8 7 3" xfId="1690"/>
    <cellStyle name="Totaal 2 8 7 3 2" xfId="3945"/>
    <cellStyle name="Totaal 2 8 7 4" xfId="3943"/>
    <cellStyle name="Totaal 2 8 8" xfId="1691"/>
    <cellStyle name="Totaal 2 8 8 2" xfId="3946"/>
    <cellStyle name="Totaal 2 8 9" xfId="1692"/>
    <cellStyle name="Totaal 2 8 9 2" xfId="3947"/>
    <cellStyle name="Totaal 2 9" xfId="1693"/>
    <cellStyle name="Totaal 2 9 10" xfId="3948"/>
    <cellStyle name="Totaal 2 9 2" xfId="1694"/>
    <cellStyle name="Totaal 2 9 2 2" xfId="1695"/>
    <cellStyle name="Totaal 2 9 2 2 2" xfId="3950"/>
    <cellStyle name="Totaal 2 9 2 3" xfId="1696"/>
    <cellStyle name="Totaal 2 9 2 3 2" xfId="3951"/>
    <cellStyle name="Totaal 2 9 2 4" xfId="3949"/>
    <cellStyle name="Totaal 2 9 3" xfId="1697"/>
    <cellStyle name="Totaal 2 9 3 2" xfId="1698"/>
    <cellStyle name="Totaal 2 9 3 2 2" xfId="3953"/>
    <cellStyle name="Totaal 2 9 3 3" xfId="1699"/>
    <cellStyle name="Totaal 2 9 3 3 2" xfId="3954"/>
    <cellStyle name="Totaal 2 9 3 4" xfId="3952"/>
    <cellStyle name="Totaal 2 9 4" xfId="1700"/>
    <cellStyle name="Totaal 2 9 4 2" xfId="1701"/>
    <cellStyle name="Totaal 2 9 4 2 2" xfId="3956"/>
    <cellStyle name="Totaal 2 9 4 3" xfId="1702"/>
    <cellStyle name="Totaal 2 9 4 3 2" xfId="3957"/>
    <cellStyle name="Totaal 2 9 4 4" xfId="3955"/>
    <cellStyle name="Totaal 2 9 5" xfId="1703"/>
    <cellStyle name="Totaal 2 9 5 2" xfId="1704"/>
    <cellStyle name="Totaal 2 9 5 2 2" xfId="3959"/>
    <cellStyle name="Totaal 2 9 5 3" xfId="1705"/>
    <cellStyle name="Totaal 2 9 5 3 2" xfId="3960"/>
    <cellStyle name="Totaal 2 9 5 4" xfId="3958"/>
    <cellStyle name="Totaal 2 9 6" xfId="1706"/>
    <cellStyle name="Totaal 2 9 6 2" xfId="1707"/>
    <cellStyle name="Totaal 2 9 6 2 2" xfId="3962"/>
    <cellStyle name="Totaal 2 9 6 3" xfId="1708"/>
    <cellStyle name="Totaal 2 9 6 3 2" xfId="3963"/>
    <cellStyle name="Totaal 2 9 6 4" xfId="3961"/>
    <cellStyle name="Totaal 2 9 7" xfId="1709"/>
    <cellStyle name="Totaal 2 9 7 2" xfId="1710"/>
    <cellStyle name="Totaal 2 9 7 2 2" xfId="3965"/>
    <cellStyle name="Totaal 2 9 7 3" xfId="1711"/>
    <cellStyle name="Totaal 2 9 7 3 2" xfId="3966"/>
    <cellStyle name="Totaal 2 9 7 4" xfId="3964"/>
    <cellStyle name="Totaal 2 9 8" xfId="1712"/>
    <cellStyle name="Totaal 2 9 8 2" xfId="3967"/>
    <cellStyle name="Totaal 2 9 9" xfId="1713"/>
    <cellStyle name="Totaal 2 9 9 2" xfId="3968"/>
    <cellStyle name="Totaal 3" xfId="1714"/>
    <cellStyle name="Totaal 3 10" xfId="1715"/>
    <cellStyle name="Totaal 3 10 2" xfId="3970"/>
    <cellStyle name="Totaal 3 11" xfId="3969"/>
    <cellStyle name="Totaal 3 2" xfId="1716"/>
    <cellStyle name="Totaal 3 2 2" xfId="1717"/>
    <cellStyle name="Totaal 3 2 2 2" xfId="3972"/>
    <cellStyle name="Totaal 3 2 3" xfId="1718"/>
    <cellStyle name="Totaal 3 2 3 2" xfId="3973"/>
    <cellStyle name="Totaal 3 2 4" xfId="3971"/>
    <cellStyle name="Totaal 3 3" xfId="1719"/>
    <cellStyle name="Totaal 3 3 2" xfId="1720"/>
    <cellStyle name="Totaal 3 3 2 2" xfId="3975"/>
    <cellStyle name="Totaal 3 3 3" xfId="1721"/>
    <cellStyle name="Totaal 3 3 3 2" xfId="3976"/>
    <cellStyle name="Totaal 3 3 4" xfId="3974"/>
    <cellStyle name="Totaal 3 4" xfId="1722"/>
    <cellStyle name="Totaal 3 4 2" xfId="1723"/>
    <cellStyle name="Totaal 3 4 2 2" xfId="3978"/>
    <cellStyle name="Totaal 3 4 3" xfId="1724"/>
    <cellStyle name="Totaal 3 4 3 2" xfId="3979"/>
    <cellStyle name="Totaal 3 4 4" xfId="3977"/>
    <cellStyle name="Totaal 3 5" xfId="1725"/>
    <cellStyle name="Totaal 3 5 2" xfId="1726"/>
    <cellStyle name="Totaal 3 5 2 2" xfId="3981"/>
    <cellStyle name="Totaal 3 5 3" xfId="1727"/>
    <cellStyle name="Totaal 3 5 3 2" xfId="3982"/>
    <cellStyle name="Totaal 3 5 4" xfId="3980"/>
    <cellStyle name="Totaal 3 6" xfId="1728"/>
    <cellStyle name="Totaal 3 6 2" xfId="1729"/>
    <cellStyle name="Totaal 3 6 2 2" xfId="3984"/>
    <cellStyle name="Totaal 3 6 3" xfId="1730"/>
    <cellStyle name="Totaal 3 6 3 2" xfId="3985"/>
    <cellStyle name="Totaal 3 6 4" xfId="3983"/>
    <cellStyle name="Totaal 3 7" xfId="1731"/>
    <cellStyle name="Totaal 3 7 2" xfId="1732"/>
    <cellStyle name="Totaal 3 7 2 2" xfId="3987"/>
    <cellStyle name="Totaal 3 7 3" xfId="1733"/>
    <cellStyle name="Totaal 3 7 3 2" xfId="3988"/>
    <cellStyle name="Totaal 3 7 4" xfId="3986"/>
    <cellStyle name="Totaal 3 8" xfId="1734"/>
    <cellStyle name="Totaal 3 8 2" xfId="1735"/>
    <cellStyle name="Totaal 3 8 2 2" xfId="3990"/>
    <cellStyle name="Totaal 3 8 3" xfId="1736"/>
    <cellStyle name="Totaal 3 8 3 2" xfId="3991"/>
    <cellStyle name="Totaal 3 8 4" xfId="3989"/>
    <cellStyle name="Totaal 3 9" xfId="1737"/>
    <cellStyle name="Totaal 3 9 2" xfId="3992"/>
    <cellStyle name="Totaal 4" xfId="1738"/>
    <cellStyle name="Totaal 4 10" xfId="1739"/>
    <cellStyle name="Totaal 4 10 2" xfId="3994"/>
    <cellStyle name="Totaal 4 11" xfId="3993"/>
    <cellStyle name="Totaal 4 2" xfId="1740"/>
    <cellStyle name="Totaal 4 2 2" xfId="1741"/>
    <cellStyle name="Totaal 4 2 2 2" xfId="3996"/>
    <cellStyle name="Totaal 4 2 3" xfId="1742"/>
    <cellStyle name="Totaal 4 2 3 2" xfId="3997"/>
    <cellStyle name="Totaal 4 2 4" xfId="3995"/>
    <cellStyle name="Totaal 4 3" xfId="1743"/>
    <cellStyle name="Totaal 4 3 2" xfId="1744"/>
    <cellStyle name="Totaal 4 3 2 2" xfId="3999"/>
    <cellStyle name="Totaal 4 3 3" xfId="1745"/>
    <cellStyle name="Totaal 4 3 3 2" xfId="4000"/>
    <cellStyle name="Totaal 4 3 4" xfId="3998"/>
    <cellStyle name="Totaal 4 4" xfId="1746"/>
    <cellStyle name="Totaal 4 4 2" xfId="1747"/>
    <cellStyle name="Totaal 4 4 2 2" xfId="4002"/>
    <cellStyle name="Totaal 4 4 3" xfId="1748"/>
    <cellStyle name="Totaal 4 4 3 2" xfId="4003"/>
    <cellStyle name="Totaal 4 4 4" xfId="4001"/>
    <cellStyle name="Totaal 4 5" xfId="1749"/>
    <cellStyle name="Totaal 4 5 2" xfId="1750"/>
    <cellStyle name="Totaal 4 5 2 2" xfId="4005"/>
    <cellStyle name="Totaal 4 5 3" xfId="1751"/>
    <cellStyle name="Totaal 4 5 3 2" xfId="4006"/>
    <cellStyle name="Totaal 4 5 4" xfId="4004"/>
    <cellStyle name="Totaal 4 6" xfId="1752"/>
    <cellStyle name="Totaal 4 6 2" xfId="1753"/>
    <cellStyle name="Totaal 4 6 2 2" xfId="4008"/>
    <cellStyle name="Totaal 4 6 3" xfId="1754"/>
    <cellStyle name="Totaal 4 6 3 2" xfId="4009"/>
    <cellStyle name="Totaal 4 6 4" xfId="4007"/>
    <cellStyle name="Totaal 4 7" xfId="1755"/>
    <cellStyle name="Totaal 4 7 2" xfId="1756"/>
    <cellStyle name="Totaal 4 7 2 2" xfId="4011"/>
    <cellStyle name="Totaal 4 7 3" xfId="1757"/>
    <cellStyle name="Totaal 4 7 3 2" xfId="4012"/>
    <cellStyle name="Totaal 4 7 4" xfId="4010"/>
    <cellStyle name="Totaal 4 8" xfId="1758"/>
    <cellStyle name="Totaal 4 8 2" xfId="1759"/>
    <cellStyle name="Totaal 4 8 2 2" xfId="4014"/>
    <cellStyle name="Totaal 4 8 3" xfId="1760"/>
    <cellStyle name="Totaal 4 8 3 2" xfId="4015"/>
    <cellStyle name="Totaal 4 8 4" xfId="4013"/>
    <cellStyle name="Totaal 4 9" xfId="1761"/>
    <cellStyle name="Totaal 4 9 2" xfId="4016"/>
    <cellStyle name="Totaal 5" xfId="1762"/>
    <cellStyle name="Totaal 5 10" xfId="4017"/>
    <cellStyle name="Totaal 5 2" xfId="1763"/>
    <cellStyle name="Totaal 5 2 2" xfId="1764"/>
    <cellStyle name="Totaal 5 2 2 2" xfId="4019"/>
    <cellStyle name="Totaal 5 2 3" xfId="1765"/>
    <cellStyle name="Totaal 5 2 3 2" xfId="4020"/>
    <cellStyle name="Totaal 5 2 4" xfId="4018"/>
    <cellStyle name="Totaal 5 3" xfId="1766"/>
    <cellStyle name="Totaal 5 3 2" xfId="1767"/>
    <cellStyle name="Totaal 5 3 2 2" xfId="4022"/>
    <cellStyle name="Totaal 5 3 3" xfId="1768"/>
    <cellStyle name="Totaal 5 3 3 2" xfId="4023"/>
    <cellStyle name="Totaal 5 3 4" xfId="4021"/>
    <cellStyle name="Totaal 5 4" xfId="1769"/>
    <cellStyle name="Totaal 5 4 2" xfId="1770"/>
    <cellStyle name="Totaal 5 4 2 2" xfId="4025"/>
    <cellStyle name="Totaal 5 4 3" xfId="1771"/>
    <cellStyle name="Totaal 5 4 3 2" xfId="4026"/>
    <cellStyle name="Totaal 5 4 4" xfId="4024"/>
    <cellStyle name="Totaal 5 5" xfId="1772"/>
    <cellStyle name="Totaal 5 5 2" xfId="1773"/>
    <cellStyle name="Totaal 5 5 2 2" xfId="4028"/>
    <cellStyle name="Totaal 5 5 3" xfId="1774"/>
    <cellStyle name="Totaal 5 5 3 2" xfId="4029"/>
    <cellStyle name="Totaal 5 5 4" xfId="4027"/>
    <cellStyle name="Totaal 5 6" xfId="1775"/>
    <cellStyle name="Totaal 5 6 2" xfId="1776"/>
    <cellStyle name="Totaal 5 6 2 2" xfId="4031"/>
    <cellStyle name="Totaal 5 6 3" xfId="1777"/>
    <cellStyle name="Totaal 5 6 3 2" xfId="4032"/>
    <cellStyle name="Totaal 5 6 4" xfId="4030"/>
    <cellStyle name="Totaal 5 7" xfId="1778"/>
    <cellStyle name="Totaal 5 7 2" xfId="1779"/>
    <cellStyle name="Totaal 5 7 2 2" xfId="4034"/>
    <cellStyle name="Totaal 5 7 3" xfId="1780"/>
    <cellStyle name="Totaal 5 7 3 2" xfId="4035"/>
    <cellStyle name="Totaal 5 7 4" xfId="4033"/>
    <cellStyle name="Totaal 5 8" xfId="1781"/>
    <cellStyle name="Totaal 5 8 2" xfId="4036"/>
    <cellStyle name="Totaal 5 9" xfId="1782"/>
    <cellStyle name="Totaal 5 9 2" xfId="4037"/>
    <cellStyle name="Totaal 6" xfId="1783"/>
    <cellStyle name="Totaal 6 10" xfId="4038"/>
    <cellStyle name="Totaal 6 2" xfId="1784"/>
    <cellStyle name="Totaal 6 2 2" xfId="1785"/>
    <cellStyle name="Totaal 6 2 2 2" xfId="4040"/>
    <cellStyle name="Totaal 6 2 3" xfId="1786"/>
    <cellStyle name="Totaal 6 2 3 2" xfId="4041"/>
    <cellStyle name="Totaal 6 2 4" xfId="4039"/>
    <cellStyle name="Totaal 6 3" xfId="1787"/>
    <cellStyle name="Totaal 6 3 2" xfId="1788"/>
    <cellStyle name="Totaal 6 3 2 2" xfId="4043"/>
    <cellStyle name="Totaal 6 3 3" xfId="1789"/>
    <cellStyle name="Totaal 6 3 3 2" xfId="4044"/>
    <cellStyle name="Totaal 6 3 4" xfId="4042"/>
    <cellStyle name="Totaal 6 4" xfId="1790"/>
    <cellStyle name="Totaal 6 4 2" xfId="1791"/>
    <cellStyle name="Totaal 6 4 2 2" xfId="4046"/>
    <cellStyle name="Totaal 6 4 3" xfId="1792"/>
    <cellStyle name="Totaal 6 4 3 2" xfId="4047"/>
    <cellStyle name="Totaal 6 4 4" xfId="4045"/>
    <cellStyle name="Totaal 6 5" xfId="1793"/>
    <cellStyle name="Totaal 6 5 2" xfId="1794"/>
    <cellStyle name="Totaal 6 5 2 2" xfId="4049"/>
    <cellStyle name="Totaal 6 5 3" xfId="1795"/>
    <cellStyle name="Totaal 6 5 3 2" xfId="4050"/>
    <cellStyle name="Totaal 6 5 4" xfId="4048"/>
    <cellStyle name="Totaal 6 6" xfId="1796"/>
    <cellStyle name="Totaal 6 6 2" xfId="1797"/>
    <cellStyle name="Totaal 6 6 2 2" xfId="4052"/>
    <cellStyle name="Totaal 6 6 3" xfId="1798"/>
    <cellStyle name="Totaal 6 6 3 2" xfId="4053"/>
    <cellStyle name="Totaal 6 6 4" xfId="4051"/>
    <cellStyle name="Totaal 6 7" xfId="1799"/>
    <cellStyle name="Totaal 6 7 2" xfId="1800"/>
    <cellStyle name="Totaal 6 7 2 2" xfId="4055"/>
    <cellStyle name="Totaal 6 7 3" xfId="1801"/>
    <cellStyle name="Totaal 6 7 3 2" xfId="4056"/>
    <cellStyle name="Totaal 6 7 4" xfId="4054"/>
    <cellStyle name="Totaal 6 8" xfId="1802"/>
    <cellStyle name="Totaal 6 8 2" xfId="4057"/>
    <cellStyle name="Totaal 6 9" xfId="1803"/>
    <cellStyle name="Totaal 6 9 2" xfId="4058"/>
    <cellStyle name="Totaal 7" xfId="1804"/>
    <cellStyle name="Totaal 7 10" xfId="4059"/>
    <cellStyle name="Totaal 7 2" xfId="1805"/>
    <cellStyle name="Totaal 7 2 2" xfId="1806"/>
    <cellStyle name="Totaal 7 2 2 2" xfId="4061"/>
    <cellStyle name="Totaal 7 2 3" xfId="1807"/>
    <cellStyle name="Totaal 7 2 3 2" xfId="4062"/>
    <cellStyle name="Totaal 7 2 4" xfId="4060"/>
    <cellStyle name="Totaal 7 3" xfId="1808"/>
    <cellStyle name="Totaal 7 3 2" xfId="1809"/>
    <cellStyle name="Totaal 7 3 2 2" xfId="4064"/>
    <cellStyle name="Totaal 7 3 3" xfId="1810"/>
    <cellStyle name="Totaal 7 3 3 2" xfId="4065"/>
    <cellStyle name="Totaal 7 3 4" xfId="4063"/>
    <cellStyle name="Totaal 7 4" xfId="1811"/>
    <cellStyle name="Totaal 7 4 2" xfId="1812"/>
    <cellStyle name="Totaal 7 4 2 2" xfId="4067"/>
    <cellStyle name="Totaal 7 4 3" xfId="1813"/>
    <cellStyle name="Totaal 7 4 3 2" xfId="4068"/>
    <cellStyle name="Totaal 7 4 4" xfId="4066"/>
    <cellStyle name="Totaal 7 5" xfId="1814"/>
    <cellStyle name="Totaal 7 5 2" xfId="1815"/>
    <cellStyle name="Totaal 7 5 2 2" xfId="4070"/>
    <cellStyle name="Totaal 7 5 3" xfId="1816"/>
    <cellStyle name="Totaal 7 5 3 2" xfId="4071"/>
    <cellStyle name="Totaal 7 5 4" xfId="4069"/>
    <cellStyle name="Totaal 7 6" xfId="1817"/>
    <cellStyle name="Totaal 7 6 2" xfId="1818"/>
    <cellStyle name="Totaal 7 6 2 2" xfId="4073"/>
    <cellStyle name="Totaal 7 6 3" xfId="1819"/>
    <cellStyle name="Totaal 7 6 3 2" xfId="4074"/>
    <cellStyle name="Totaal 7 6 4" xfId="4072"/>
    <cellStyle name="Totaal 7 7" xfId="1820"/>
    <cellStyle name="Totaal 7 7 2" xfId="1821"/>
    <cellStyle name="Totaal 7 7 2 2" xfId="4076"/>
    <cellStyle name="Totaal 7 7 3" xfId="1822"/>
    <cellStyle name="Totaal 7 7 3 2" xfId="4077"/>
    <cellStyle name="Totaal 7 7 4" xfId="4075"/>
    <cellStyle name="Totaal 7 8" xfId="1823"/>
    <cellStyle name="Totaal 7 8 2" xfId="4078"/>
    <cellStyle name="Totaal 7 9" xfId="1824"/>
    <cellStyle name="Totaal 7 9 2" xfId="4079"/>
    <cellStyle name="Totaal 8" xfId="1825"/>
    <cellStyle name="Totaal 8 10" xfId="4080"/>
    <cellStyle name="Totaal 8 2" xfId="1826"/>
    <cellStyle name="Totaal 8 2 2" xfId="1827"/>
    <cellStyle name="Totaal 8 2 2 2" xfId="4082"/>
    <cellStyle name="Totaal 8 2 3" xfId="1828"/>
    <cellStyle name="Totaal 8 2 3 2" xfId="4083"/>
    <cellStyle name="Totaal 8 2 4" xfId="4081"/>
    <cellStyle name="Totaal 8 3" xfId="1829"/>
    <cellStyle name="Totaal 8 3 2" xfId="1830"/>
    <cellStyle name="Totaal 8 3 2 2" xfId="4085"/>
    <cellStyle name="Totaal 8 3 3" xfId="1831"/>
    <cellStyle name="Totaal 8 3 3 2" xfId="4086"/>
    <cellStyle name="Totaal 8 3 4" xfId="4084"/>
    <cellStyle name="Totaal 8 4" xfId="1832"/>
    <cellStyle name="Totaal 8 4 2" xfId="1833"/>
    <cellStyle name="Totaal 8 4 2 2" xfId="4088"/>
    <cellStyle name="Totaal 8 4 3" xfId="1834"/>
    <cellStyle name="Totaal 8 4 3 2" xfId="4089"/>
    <cellStyle name="Totaal 8 4 4" xfId="4087"/>
    <cellStyle name="Totaal 8 5" xfId="1835"/>
    <cellStyle name="Totaal 8 5 2" xfId="1836"/>
    <cellStyle name="Totaal 8 5 2 2" xfId="4091"/>
    <cellStyle name="Totaal 8 5 3" xfId="1837"/>
    <cellStyle name="Totaal 8 5 3 2" xfId="4092"/>
    <cellStyle name="Totaal 8 5 4" xfId="4090"/>
    <cellStyle name="Totaal 8 6" xfId="1838"/>
    <cellStyle name="Totaal 8 6 2" xfId="1839"/>
    <cellStyle name="Totaal 8 6 2 2" xfId="4094"/>
    <cellStyle name="Totaal 8 6 3" xfId="1840"/>
    <cellStyle name="Totaal 8 6 3 2" xfId="4095"/>
    <cellStyle name="Totaal 8 6 4" xfId="4093"/>
    <cellStyle name="Totaal 8 7" xfId="1841"/>
    <cellStyle name="Totaal 8 7 2" xfId="1842"/>
    <cellStyle name="Totaal 8 7 2 2" xfId="4097"/>
    <cellStyle name="Totaal 8 7 3" xfId="1843"/>
    <cellStyle name="Totaal 8 7 3 2" xfId="4098"/>
    <cellStyle name="Totaal 8 7 4" xfId="4096"/>
    <cellStyle name="Totaal 8 8" xfId="1844"/>
    <cellStyle name="Totaal 8 8 2" xfId="4099"/>
    <cellStyle name="Totaal 8 9" xfId="1845"/>
    <cellStyle name="Totaal 8 9 2" xfId="4100"/>
    <cellStyle name="Totaal 9" xfId="1846"/>
    <cellStyle name="Totaal 9 10" xfId="4101"/>
    <cellStyle name="Totaal 9 2" xfId="1847"/>
    <cellStyle name="Totaal 9 2 2" xfId="1848"/>
    <cellStyle name="Totaal 9 2 2 2" xfId="4103"/>
    <cellStyle name="Totaal 9 2 3" xfId="1849"/>
    <cellStyle name="Totaal 9 2 3 2" xfId="4104"/>
    <cellStyle name="Totaal 9 2 4" xfId="4102"/>
    <cellStyle name="Totaal 9 3" xfId="1850"/>
    <cellStyle name="Totaal 9 3 2" xfId="1851"/>
    <cellStyle name="Totaal 9 3 2 2" xfId="4106"/>
    <cellStyle name="Totaal 9 3 3" xfId="1852"/>
    <cellStyle name="Totaal 9 3 3 2" xfId="4107"/>
    <cellStyle name="Totaal 9 3 4" xfId="4105"/>
    <cellStyle name="Totaal 9 4" xfId="1853"/>
    <cellStyle name="Totaal 9 4 2" xfId="1854"/>
    <cellStyle name="Totaal 9 4 2 2" xfId="4109"/>
    <cellStyle name="Totaal 9 4 3" xfId="1855"/>
    <cellStyle name="Totaal 9 4 3 2" xfId="4110"/>
    <cellStyle name="Totaal 9 4 4" xfId="4108"/>
    <cellStyle name="Totaal 9 5" xfId="1856"/>
    <cellStyle name="Totaal 9 5 2" xfId="1857"/>
    <cellStyle name="Totaal 9 5 2 2" xfId="4112"/>
    <cellStyle name="Totaal 9 5 3" xfId="1858"/>
    <cellStyle name="Totaal 9 5 3 2" xfId="4113"/>
    <cellStyle name="Totaal 9 5 4" xfId="4111"/>
    <cellStyle name="Totaal 9 6" xfId="1859"/>
    <cellStyle name="Totaal 9 6 2" xfId="1860"/>
    <cellStyle name="Totaal 9 6 2 2" xfId="4115"/>
    <cellStyle name="Totaal 9 6 3" xfId="1861"/>
    <cellStyle name="Totaal 9 6 3 2" xfId="4116"/>
    <cellStyle name="Totaal 9 6 4" xfId="4114"/>
    <cellStyle name="Totaal 9 7" xfId="1862"/>
    <cellStyle name="Totaal 9 7 2" xfId="1863"/>
    <cellStyle name="Totaal 9 7 2 2" xfId="4118"/>
    <cellStyle name="Totaal 9 7 3" xfId="1864"/>
    <cellStyle name="Totaal 9 7 3 2" xfId="4119"/>
    <cellStyle name="Totaal 9 7 4" xfId="4117"/>
    <cellStyle name="Totaal 9 8" xfId="1865"/>
    <cellStyle name="Totaal 9 8 2" xfId="4120"/>
    <cellStyle name="Totaal 9 9" xfId="1866"/>
    <cellStyle name="Totaal 9 9 2" xfId="4121"/>
    <cellStyle name="Uitvoer" xfId="19"/>
    <cellStyle name="Uitvoer 10" xfId="1867"/>
    <cellStyle name="Uitvoer 10 2" xfId="1868"/>
    <cellStyle name="Uitvoer 10 2 2" xfId="1869"/>
    <cellStyle name="Uitvoer 10 2 2 2" xfId="4124"/>
    <cellStyle name="Uitvoer 10 2 3" xfId="1870"/>
    <cellStyle name="Uitvoer 10 2 3 2" xfId="4125"/>
    <cellStyle name="Uitvoer 10 2 4" xfId="4123"/>
    <cellStyle name="Uitvoer 10 3" xfId="1871"/>
    <cellStyle name="Uitvoer 10 3 2" xfId="1872"/>
    <cellStyle name="Uitvoer 10 3 2 2" xfId="4127"/>
    <cellStyle name="Uitvoer 10 3 3" xfId="1873"/>
    <cellStyle name="Uitvoer 10 3 3 2" xfId="4128"/>
    <cellStyle name="Uitvoer 10 3 4" xfId="4126"/>
    <cellStyle name="Uitvoer 10 4" xfId="1874"/>
    <cellStyle name="Uitvoer 10 4 2" xfId="1875"/>
    <cellStyle name="Uitvoer 10 4 2 2" xfId="4130"/>
    <cellStyle name="Uitvoer 10 4 3" xfId="1876"/>
    <cellStyle name="Uitvoer 10 4 3 2" xfId="4131"/>
    <cellStyle name="Uitvoer 10 4 4" xfId="4129"/>
    <cellStyle name="Uitvoer 10 5" xfId="1877"/>
    <cellStyle name="Uitvoer 10 5 2" xfId="1878"/>
    <cellStyle name="Uitvoer 10 5 2 2" xfId="4133"/>
    <cellStyle name="Uitvoer 10 5 3" xfId="1879"/>
    <cellStyle name="Uitvoer 10 5 3 2" xfId="4134"/>
    <cellStyle name="Uitvoer 10 5 4" xfId="4132"/>
    <cellStyle name="Uitvoer 10 6" xfId="1880"/>
    <cellStyle name="Uitvoer 10 6 2" xfId="1881"/>
    <cellStyle name="Uitvoer 10 6 2 2" xfId="4136"/>
    <cellStyle name="Uitvoer 10 6 3" xfId="1882"/>
    <cellStyle name="Uitvoer 10 6 3 2" xfId="4137"/>
    <cellStyle name="Uitvoer 10 6 4" xfId="4135"/>
    <cellStyle name="Uitvoer 10 7" xfId="1883"/>
    <cellStyle name="Uitvoer 10 7 2" xfId="4138"/>
    <cellStyle name="Uitvoer 10 8" xfId="1884"/>
    <cellStyle name="Uitvoer 10 8 2" xfId="4139"/>
    <cellStyle name="Uitvoer 10 9" xfId="4122"/>
    <cellStyle name="Uitvoer 11" xfId="1885"/>
    <cellStyle name="Uitvoer 11 10" xfId="4140"/>
    <cellStyle name="Uitvoer 11 2" xfId="1886"/>
    <cellStyle name="Uitvoer 11 2 2" xfId="1887"/>
    <cellStyle name="Uitvoer 11 2 2 2" xfId="4142"/>
    <cellStyle name="Uitvoer 11 2 3" xfId="1888"/>
    <cellStyle name="Uitvoer 11 2 3 2" xfId="4143"/>
    <cellStyle name="Uitvoer 11 2 4" xfId="4141"/>
    <cellStyle name="Uitvoer 11 3" xfId="1889"/>
    <cellStyle name="Uitvoer 11 3 2" xfId="1890"/>
    <cellStyle name="Uitvoer 11 3 2 2" xfId="4145"/>
    <cellStyle name="Uitvoer 11 3 3" xfId="1891"/>
    <cellStyle name="Uitvoer 11 3 3 2" xfId="4146"/>
    <cellStyle name="Uitvoer 11 3 4" xfId="4144"/>
    <cellStyle name="Uitvoer 11 4" xfId="1892"/>
    <cellStyle name="Uitvoer 11 4 2" xfId="1893"/>
    <cellStyle name="Uitvoer 11 4 2 2" xfId="4148"/>
    <cellStyle name="Uitvoer 11 4 3" xfId="1894"/>
    <cellStyle name="Uitvoer 11 4 3 2" xfId="4149"/>
    <cellStyle name="Uitvoer 11 4 4" xfId="4147"/>
    <cellStyle name="Uitvoer 11 5" xfId="1895"/>
    <cellStyle name="Uitvoer 11 5 2" xfId="1896"/>
    <cellStyle name="Uitvoer 11 5 2 2" xfId="4151"/>
    <cellStyle name="Uitvoer 11 5 3" xfId="1897"/>
    <cellStyle name="Uitvoer 11 5 3 2" xfId="4152"/>
    <cellStyle name="Uitvoer 11 5 4" xfId="4150"/>
    <cellStyle name="Uitvoer 11 6" xfId="1898"/>
    <cellStyle name="Uitvoer 11 6 2" xfId="1899"/>
    <cellStyle name="Uitvoer 11 6 2 2" xfId="4154"/>
    <cellStyle name="Uitvoer 11 6 3" xfId="1900"/>
    <cellStyle name="Uitvoer 11 6 3 2" xfId="4155"/>
    <cellStyle name="Uitvoer 11 6 4" xfId="4153"/>
    <cellStyle name="Uitvoer 11 7" xfId="1901"/>
    <cellStyle name="Uitvoer 11 7 2" xfId="1902"/>
    <cellStyle name="Uitvoer 11 7 2 2" xfId="4157"/>
    <cellStyle name="Uitvoer 11 7 3" xfId="1903"/>
    <cellStyle name="Uitvoer 11 7 3 2" xfId="4158"/>
    <cellStyle name="Uitvoer 11 7 4" xfId="4156"/>
    <cellStyle name="Uitvoer 11 8" xfId="1904"/>
    <cellStyle name="Uitvoer 11 8 2" xfId="4159"/>
    <cellStyle name="Uitvoer 11 9" xfId="1905"/>
    <cellStyle name="Uitvoer 11 9 2" xfId="4160"/>
    <cellStyle name="Uitvoer 12" xfId="1906"/>
    <cellStyle name="Uitvoer 12 10" xfId="4161"/>
    <cellStyle name="Uitvoer 12 2" xfId="1907"/>
    <cellStyle name="Uitvoer 12 2 2" xfId="1908"/>
    <cellStyle name="Uitvoer 12 2 2 2" xfId="4163"/>
    <cellStyle name="Uitvoer 12 2 3" xfId="1909"/>
    <cellStyle name="Uitvoer 12 2 3 2" xfId="4164"/>
    <cellStyle name="Uitvoer 12 2 4" xfId="4162"/>
    <cellStyle name="Uitvoer 12 3" xfId="1910"/>
    <cellStyle name="Uitvoer 12 3 2" xfId="1911"/>
    <cellStyle name="Uitvoer 12 3 2 2" xfId="4166"/>
    <cellStyle name="Uitvoer 12 3 3" xfId="1912"/>
    <cellStyle name="Uitvoer 12 3 3 2" xfId="4167"/>
    <cellStyle name="Uitvoer 12 3 4" xfId="4165"/>
    <cellStyle name="Uitvoer 12 4" xfId="1913"/>
    <cellStyle name="Uitvoer 12 4 2" xfId="1914"/>
    <cellStyle name="Uitvoer 12 4 2 2" xfId="4169"/>
    <cellStyle name="Uitvoer 12 4 3" xfId="1915"/>
    <cellStyle name="Uitvoer 12 4 3 2" xfId="4170"/>
    <cellStyle name="Uitvoer 12 4 4" xfId="4168"/>
    <cellStyle name="Uitvoer 12 5" xfId="1916"/>
    <cellStyle name="Uitvoer 12 5 2" xfId="1917"/>
    <cellStyle name="Uitvoer 12 5 2 2" xfId="4172"/>
    <cellStyle name="Uitvoer 12 5 3" xfId="1918"/>
    <cellStyle name="Uitvoer 12 5 3 2" xfId="4173"/>
    <cellStyle name="Uitvoer 12 5 4" xfId="4171"/>
    <cellStyle name="Uitvoer 12 6" xfId="1919"/>
    <cellStyle name="Uitvoer 12 6 2" xfId="1920"/>
    <cellStyle name="Uitvoer 12 6 2 2" xfId="4175"/>
    <cellStyle name="Uitvoer 12 6 3" xfId="1921"/>
    <cellStyle name="Uitvoer 12 6 3 2" xfId="4176"/>
    <cellStyle name="Uitvoer 12 6 4" xfId="4174"/>
    <cellStyle name="Uitvoer 12 7" xfId="1922"/>
    <cellStyle name="Uitvoer 12 7 2" xfId="1923"/>
    <cellStyle name="Uitvoer 12 7 2 2" xfId="4178"/>
    <cellStyle name="Uitvoer 12 7 3" xfId="1924"/>
    <cellStyle name="Uitvoer 12 7 3 2" xfId="4179"/>
    <cellStyle name="Uitvoer 12 7 4" xfId="4177"/>
    <cellStyle name="Uitvoer 12 8" xfId="1925"/>
    <cellStyle name="Uitvoer 12 8 2" xfId="4180"/>
    <cellStyle name="Uitvoer 12 9" xfId="1926"/>
    <cellStyle name="Uitvoer 12 9 2" xfId="4181"/>
    <cellStyle name="Uitvoer 13" xfId="1927"/>
    <cellStyle name="Uitvoer 13 10" xfId="4182"/>
    <cellStyle name="Uitvoer 13 2" xfId="1928"/>
    <cellStyle name="Uitvoer 13 2 2" xfId="1929"/>
    <cellStyle name="Uitvoer 13 2 2 2" xfId="4184"/>
    <cellStyle name="Uitvoer 13 2 3" xfId="1930"/>
    <cellStyle name="Uitvoer 13 2 3 2" xfId="4185"/>
    <cellStyle name="Uitvoer 13 2 4" xfId="4183"/>
    <cellStyle name="Uitvoer 13 3" xfId="1931"/>
    <cellStyle name="Uitvoer 13 3 2" xfId="1932"/>
    <cellStyle name="Uitvoer 13 3 2 2" xfId="4187"/>
    <cellStyle name="Uitvoer 13 3 3" xfId="1933"/>
    <cellStyle name="Uitvoer 13 3 3 2" xfId="4188"/>
    <cellStyle name="Uitvoer 13 3 4" xfId="4186"/>
    <cellStyle name="Uitvoer 13 4" xfId="1934"/>
    <cellStyle name="Uitvoer 13 4 2" xfId="1935"/>
    <cellStyle name="Uitvoer 13 4 2 2" xfId="4190"/>
    <cellStyle name="Uitvoer 13 4 3" xfId="1936"/>
    <cellStyle name="Uitvoer 13 4 3 2" xfId="4191"/>
    <cellStyle name="Uitvoer 13 4 4" xfId="4189"/>
    <cellStyle name="Uitvoer 13 5" xfId="1937"/>
    <cellStyle name="Uitvoer 13 5 2" xfId="1938"/>
    <cellStyle name="Uitvoer 13 5 2 2" xfId="4193"/>
    <cellStyle name="Uitvoer 13 5 3" xfId="1939"/>
    <cellStyle name="Uitvoer 13 5 3 2" xfId="4194"/>
    <cellStyle name="Uitvoer 13 5 4" xfId="4192"/>
    <cellStyle name="Uitvoer 13 6" xfId="1940"/>
    <cellStyle name="Uitvoer 13 6 2" xfId="1941"/>
    <cellStyle name="Uitvoer 13 6 2 2" xfId="4196"/>
    <cellStyle name="Uitvoer 13 6 3" xfId="1942"/>
    <cellStyle name="Uitvoer 13 6 3 2" xfId="4197"/>
    <cellStyle name="Uitvoer 13 6 4" xfId="4195"/>
    <cellStyle name="Uitvoer 13 7" xfId="1943"/>
    <cellStyle name="Uitvoer 13 7 2" xfId="1944"/>
    <cellStyle name="Uitvoer 13 7 2 2" xfId="4199"/>
    <cellStyle name="Uitvoer 13 7 3" xfId="1945"/>
    <cellStyle name="Uitvoer 13 7 3 2" xfId="4200"/>
    <cellStyle name="Uitvoer 13 7 4" xfId="4198"/>
    <cellStyle name="Uitvoer 13 8" xfId="1946"/>
    <cellStyle name="Uitvoer 13 8 2" xfId="4201"/>
    <cellStyle name="Uitvoer 13 9" xfId="1947"/>
    <cellStyle name="Uitvoer 13 9 2" xfId="4202"/>
    <cellStyle name="Uitvoer 14" xfId="1948"/>
    <cellStyle name="Uitvoer 14 2" xfId="1949"/>
    <cellStyle name="Uitvoer 14 2 2" xfId="4204"/>
    <cellStyle name="Uitvoer 14 3" xfId="1950"/>
    <cellStyle name="Uitvoer 14 3 2" xfId="4205"/>
    <cellStyle name="Uitvoer 14 4" xfId="4203"/>
    <cellStyle name="Uitvoer 15" xfId="1951"/>
    <cellStyle name="Uitvoer 15 2" xfId="4206"/>
    <cellStyle name="Uitvoer 2" xfId="1952"/>
    <cellStyle name="Uitvoer 2 10" xfId="1953"/>
    <cellStyle name="Uitvoer 2 10 10" xfId="4208"/>
    <cellStyle name="Uitvoer 2 10 2" xfId="1954"/>
    <cellStyle name="Uitvoer 2 10 2 2" xfId="1955"/>
    <cellStyle name="Uitvoer 2 10 2 2 2" xfId="4210"/>
    <cellStyle name="Uitvoer 2 10 2 3" xfId="1956"/>
    <cellStyle name="Uitvoer 2 10 2 3 2" xfId="4211"/>
    <cellStyle name="Uitvoer 2 10 2 4" xfId="4209"/>
    <cellStyle name="Uitvoer 2 10 3" xfId="1957"/>
    <cellStyle name="Uitvoer 2 10 3 2" xfId="1958"/>
    <cellStyle name="Uitvoer 2 10 3 2 2" xfId="4213"/>
    <cellStyle name="Uitvoer 2 10 3 3" xfId="1959"/>
    <cellStyle name="Uitvoer 2 10 3 3 2" xfId="4214"/>
    <cellStyle name="Uitvoer 2 10 3 4" xfId="4212"/>
    <cellStyle name="Uitvoer 2 10 4" xfId="1960"/>
    <cellStyle name="Uitvoer 2 10 4 2" xfId="1961"/>
    <cellStyle name="Uitvoer 2 10 4 2 2" xfId="4216"/>
    <cellStyle name="Uitvoer 2 10 4 3" xfId="1962"/>
    <cellStyle name="Uitvoer 2 10 4 3 2" xfId="4217"/>
    <cellStyle name="Uitvoer 2 10 4 4" xfId="4215"/>
    <cellStyle name="Uitvoer 2 10 5" xfId="1963"/>
    <cellStyle name="Uitvoer 2 10 5 2" xfId="1964"/>
    <cellStyle name="Uitvoer 2 10 5 2 2" xfId="4219"/>
    <cellStyle name="Uitvoer 2 10 5 3" xfId="1965"/>
    <cellStyle name="Uitvoer 2 10 5 3 2" xfId="4220"/>
    <cellStyle name="Uitvoer 2 10 5 4" xfId="4218"/>
    <cellStyle name="Uitvoer 2 10 6" xfId="1966"/>
    <cellStyle name="Uitvoer 2 10 6 2" xfId="1967"/>
    <cellStyle name="Uitvoer 2 10 6 2 2" xfId="4222"/>
    <cellStyle name="Uitvoer 2 10 6 3" xfId="1968"/>
    <cellStyle name="Uitvoer 2 10 6 3 2" xfId="4223"/>
    <cellStyle name="Uitvoer 2 10 6 4" xfId="4221"/>
    <cellStyle name="Uitvoer 2 10 7" xfId="1969"/>
    <cellStyle name="Uitvoer 2 10 7 2" xfId="1970"/>
    <cellStyle name="Uitvoer 2 10 7 2 2" xfId="4225"/>
    <cellStyle name="Uitvoer 2 10 7 3" xfId="1971"/>
    <cellStyle name="Uitvoer 2 10 7 3 2" xfId="4226"/>
    <cellStyle name="Uitvoer 2 10 7 4" xfId="4224"/>
    <cellStyle name="Uitvoer 2 10 8" xfId="1972"/>
    <cellStyle name="Uitvoer 2 10 8 2" xfId="4227"/>
    <cellStyle name="Uitvoer 2 10 9" xfId="1973"/>
    <cellStyle name="Uitvoer 2 10 9 2" xfId="4228"/>
    <cellStyle name="Uitvoer 2 11" xfId="1974"/>
    <cellStyle name="Uitvoer 2 11 10" xfId="4229"/>
    <cellStyle name="Uitvoer 2 11 2" xfId="1975"/>
    <cellStyle name="Uitvoer 2 11 2 2" xfId="1976"/>
    <cellStyle name="Uitvoer 2 11 2 2 2" xfId="4231"/>
    <cellStyle name="Uitvoer 2 11 2 3" xfId="1977"/>
    <cellStyle name="Uitvoer 2 11 2 3 2" xfId="4232"/>
    <cellStyle name="Uitvoer 2 11 2 4" xfId="4230"/>
    <cellStyle name="Uitvoer 2 11 3" xfId="1978"/>
    <cellStyle name="Uitvoer 2 11 3 2" xfId="1979"/>
    <cellStyle name="Uitvoer 2 11 3 2 2" xfId="4234"/>
    <cellStyle name="Uitvoer 2 11 3 3" xfId="1980"/>
    <cellStyle name="Uitvoer 2 11 3 3 2" xfId="4235"/>
    <cellStyle name="Uitvoer 2 11 3 4" xfId="4233"/>
    <cellStyle name="Uitvoer 2 11 4" xfId="1981"/>
    <cellStyle name="Uitvoer 2 11 4 2" xfId="1982"/>
    <cellStyle name="Uitvoer 2 11 4 2 2" xfId="4237"/>
    <cellStyle name="Uitvoer 2 11 4 3" xfId="1983"/>
    <cellStyle name="Uitvoer 2 11 4 3 2" xfId="4238"/>
    <cellStyle name="Uitvoer 2 11 4 4" xfId="4236"/>
    <cellStyle name="Uitvoer 2 11 5" xfId="1984"/>
    <cellStyle name="Uitvoer 2 11 5 2" xfId="1985"/>
    <cellStyle name="Uitvoer 2 11 5 2 2" xfId="4240"/>
    <cellStyle name="Uitvoer 2 11 5 3" xfId="1986"/>
    <cellStyle name="Uitvoer 2 11 5 3 2" xfId="4241"/>
    <cellStyle name="Uitvoer 2 11 5 4" xfId="4239"/>
    <cellStyle name="Uitvoer 2 11 6" xfId="1987"/>
    <cellStyle name="Uitvoer 2 11 6 2" xfId="1988"/>
    <cellStyle name="Uitvoer 2 11 6 2 2" xfId="4243"/>
    <cellStyle name="Uitvoer 2 11 6 3" xfId="1989"/>
    <cellStyle name="Uitvoer 2 11 6 3 2" xfId="4244"/>
    <cellStyle name="Uitvoer 2 11 6 4" xfId="4242"/>
    <cellStyle name="Uitvoer 2 11 7" xfId="1990"/>
    <cellStyle name="Uitvoer 2 11 7 2" xfId="1991"/>
    <cellStyle name="Uitvoer 2 11 7 2 2" xfId="4246"/>
    <cellStyle name="Uitvoer 2 11 7 3" xfId="1992"/>
    <cellStyle name="Uitvoer 2 11 7 3 2" xfId="4247"/>
    <cellStyle name="Uitvoer 2 11 7 4" xfId="4245"/>
    <cellStyle name="Uitvoer 2 11 8" xfId="1993"/>
    <cellStyle name="Uitvoer 2 11 8 2" xfId="4248"/>
    <cellStyle name="Uitvoer 2 11 9" xfId="1994"/>
    <cellStyle name="Uitvoer 2 11 9 2" xfId="4249"/>
    <cellStyle name="Uitvoer 2 12" xfId="1995"/>
    <cellStyle name="Uitvoer 2 12 2" xfId="1996"/>
    <cellStyle name="Uitvoer 2 12 2 2" xfId="4251"/>
    <cellStyle name="Uitvoer 2 12 3" xfId="1997"/>
    <cellStyle name="Uitvoer 2 12 3 2" xfId="4252"/>
    <cellStyle name="Uitvoer 2 12 4" xfId="4250"/>
    <cellStyle name="Uitvoer 2 13" xfId="1998"/>
    <cellStyle name="Uitvoer 2 13 2" xfId="1999"/>
    <cellStyle name="Uitvoer 2 13 2 2" xfId="4254"/>
    <cellStyle name="Uitvoer 2 13 3" xfId="2000"/>
    <cellStyle name="Uitvoer 2 13 3 2" xfId="4255"/>
    <cellStyle name="Uitvoer 2 13 4" xfId="4253"/>
    <cellStyle name="Uitvoer 2 14" xfId="2001"/>
    <cellStyle name="Uitvoer 2 14 2" xfId="2002"/>
    <cellStyle name="Uitvoer 2 14 2 2" xfId="4257"/>
    <cellStyle name="Uitvoer 2 14 3" xfId="2003"/>
    <cellStyle name="Uitvoer 2 14 3 2" xfId="4258"/>
    <cellStyle name="Uitvoer 2 14 4" xfId="4256"/>
    <cellStyle name="Uitvoer 2 15" xfId="2004"/>
    <cellStyle name="Uitvoer 2 15 2" xfId="2005"/>
    <cellStyle name="Uitvoer 2 15 2 2" xfId="4260"/>
    <cellStyle name="Uitvoer 2 15 3" xfId="2006"/>
    <cellStyle name="Uitvoer 2 15 3 2" xfId="4261"/>
    <cellStyle name="Uitvoer 2 15 4" xfId="4259"/>
    <cellStyle name="Uitvoer 2 16" xfId="2007"/>
    <cellStyle name="Uitvoer 2 16 2" xfId="2008"/>
    <cellStyle name="Uitvoer 2 16 2 2" xfId="4263"/>
    <cellStyle name="Uitvoer 2 16 3" xfId="2009"/>
    <cellStyle name="Uitvoer 2 16 3 2" xfId="4264"/>
    <cellStyle name="Uitvoer 2 16 4" xfId="4262"/>
    <cellStyle name="Uitvoer 2 17" xfId="2010"/>
    <cellStyle name="Uitvoer 2 17 2" xfId="2011"/>
    <cellStyle name="Uitvoer 2 17 2 2" xfId="4266"/>
    <cellStyle name="Uitvoer 2 17 3" xfId="2012"/>
    <cellStyle name="Uitvoer 2 17 3 2" xfId="4267"/>
    <cellStyle name="Uitvoer 2 17 4" xfId="4265"/>
    <cellStyle name="Uitvoer 2 18" xfId="2013"/>
    <cellStyle name="Uitvoer 2 18 2" xfId="2014"/>
    <cellStyle name="Uitvoer 2 18 2 2" xfId="4269"/>
    <cellStyle name="Uitvoer 2 18 3" xfId="2015"/>
    <cellStyle name="Uitvoer 2 18 3 2" xfId="4270"/>
    <cellStyle name="Uitvoer 2 18 4" xfId="4268"/>
    <cellStyle name="Uitvoer 2 19" xfId="2016"/>
    <cellStyle name="Uitvoer 2 19 2" xfId="4271"/>
    <cellStyle name="Uitvoer 2 2" xfId="2017"/>
    <cellStyle name="Uitvoer 2 2 2" xfId="2018"/>
    <cellStyle name="Uitvoer 2 2 2 2" xfId="2019"/>
    <cellStyle name="Uitvoer 2 2 2 2 2" xfId="4274"/>
    <cellStyle name="Uitvoer 2 2 2 3" xfId="2020"/>
    <cellStyle name="Uitvoer 2 2 2 3 2" xfId="4275"/>
    <cellStyle name="Uitvoer 2 2 2 4" xfId="4273"/>
    <cellStyle name="Uitvoer 2 2 3" xfId="2021"/>
    <cellStyle name="Uitvoer 2 2 3 2" xfId="2022"/>
    <cellStyle name="Uitvoer 2 2 3 2 2" xfId="4277"/>
    <cellStyle name="Uitvoer 2 2 3 3" xfId="2023"/>
    <cellStyle name="Uitvoer 2 2 3 3 2" xfId="4278"/>
    <cellStyle name="Uitvoer 2 2 3 4" xfId="4276"/>
    <cellStyle name="Uitvoer 2 2 4" xfId="2024"/>
    <cellStyle name="Uitvoer 2 2 4 2" xfId="2025"/>
    <cellStyle name="Uitvoer 2 2 4 2 2" xfId="4280"/>
    <cellStyle name="Uitvoer 2 2 4 3" xfId="2026"/>
    <cellStyle name="Uitvoer 2 2 4 3 2" xfId="4281"/>
    <cellStyle name="Uitvoer 2 2 4 4" xfId="4279"/>
    <cellStyle name="Uitvoer 2 2 5" xfId="2027"/>
    <cellStyle name="Uitvoer 2 2 5 2" xfId="2028"/>
    <cellStyle name="Uitvoer 2 2 5 2 2" xfId="4283"/>
    <cellStyle name="Uitvoer 2 2 5 3" xfId="2029"/>
    <cellStyle name="Uitvoer 2 2 5 3 2" xfId="4284"/>
    <cellStyle name="Uitvoer 2 2 5 4" xfId="4282"/>
    <cellStyle name="Uitvoer 2 2 6" xfId="2030"/>
    <cellStyle name="Uitvoer 2 2 6 2" xfId="2031"/>
    <cellStyle name="Uitvoer 2 2 6 2 2" xfId="4286"/>
    <cellStyle name="Uitvoer 2 2 6 3" xfId="2032"/>
    <cellStyle name="Uitvoer 2 2 6 3 2" xfId="4287"/>
    <cellStyle name="Uitvoer 2 2 6 4" xfId="4285"/>
    <cellStyle name="Uitvoer 2 2 7" xfId="2033"/>
    <cellStyle name="Uitvoer 2 2 7 2" xfId="4288"/>
    <cellStyle name="Uitvoer 2 2 8" xfId="2034"/>
    <cellStyle name="Uitvoer 2 2 8 2" xfId="4289"/>
    <cellStyle name="Uitvoer 2 2 9" xfId="4272"/>
    <cellStyle name="Uitvoer 2 20" xfId="2035"/>
    <cellStyle name="Uitvoer 2 20 2" xfId="4290"/>
    <cellStyle name="Uitvoer 2 21" xfId="4207"/>
    <cellStyle name="Uitvoer 2 3" xfId="2036"/>
    <cellStyle name="Uitvoer 2 3 2" xfId="2037"/>
    <cellStyle name="Uitvoer 2 3 2 2" xfId="2038"/>
    <cellStyle name="Uitvoer 2 3 2 2 2" xfId="4293"/>
    <cellStyle name="Uitvoer 2 3 2 3" xfId="2039"/>
    <cellStyle name="Uitvoer 2 3 2 3 2" xfId="4294"/>
    <cellStyle name="Uitvoer 2 3 2 4" xfId="4292"/>
    <cellStyle name="Uitvoer 2 3 3" xfId="2040"/>
    <cellStyle name="Uitvoer 2 3 3 2" xfId="2041"/>
    <cellStyle name="Uitvoer 2 3 3 2 2" xfId="4296"/>
    <cellStyle name="Uitvoer 2 3 3 3" xfId="2042"/>
    <cellStyle name="Uitvoer 2 3 3 3 2" xfId="4297"/>
    <cellStyle name="Uitvoer 2 3 3 4" xfId="4295"/>
    <cellStyle name="Uitvoer 2 3 4" xfId="2043"/>
    <cellStyle name="Uitvoer 2 3 4 2" xfId="2044"/>
    <cellStyle name="Uitvoer 2 3 4 2 2" xfId="4299"/>
    <cellStyle name="Uitvoer 2 3 4 3" xfId="2045"/>
    <cellStyle name="Uitvoer 2 3 4 3 2" xfId="4300"/>
    <cellStyle name="Uitvoer 2 3 4 4" xfId="4298"/>
    <cellStyle name="Uitvoer 2 3 5" xfId="2046"/>
    <cellStyle name="Uitvoer 2 3 5 2" xfId="2047"/>
    <cellStyle name="Uitvoer 2 3 5 2 2" xfId="4302"/>
    <cellStyle name="Uitvoer 2 3 5 3" xfId="2048"/>
    <cellStyle name="Uitvoer 2 3 5 3 2" xfId="4303"/>
    <cellStyle name="Uitvoer 2 3 5 4" xfId="4301"/>
    <cellStyle name="Uitvoer 2 3 6" xfId="2049"/>
    <cellStyle name="Uitvoer 2 3 6 2" xfId="2050"/>
    <cellStyle name="Uitvoer 2 3 6 2 2" xfId="4305"/>
    <cellStyle name="Uitvoer 2 3 6 3" xfId="2051"/>
    <cellStyle name="Uitvoer 2 3 6 3 2" xfId="4306"/>
    <cellStyle name="Uitvoer 2 3 6 4" xfId="4304"/>
    <cellStyle name="Uitvoer 2 3 7" xfId="2052"/>
    <cellStyle name="Uitvoer 2 3 7 2" xfId="4307"/>
    <cellStyle name="Uitvoer 2 3 8" xfId="2053"/>
    <cellStyle name="Uitvoer 2 3 8 2" xfId="4308"/>
    <cellStyle name="Uitvoer 2 3 9" xfId="4291"/>
    <cellStyle name="Uitvoer 2 4" xfId="2054"/>
    <cellStyle name="Uitvoer 2 4 2" xfId="2055"/>
    <cellStyle name="Uitvoer 2 4 2 2" xfId="2056"/>
    <cellStyle name="Uitvoer 2 4 2 2 2" xfId="4311"/>
    <cellStyle name="Uitvoer 2 4 2 3" xfId="2057"/>
    <cellStyle name="Uitvoer 2 4 2 3 2" xfId="4312"/>
    <cellStyle name="Uitvoer 2 4 2 4" xfId="4310"/>
    <cellStyle name="Uitvoer 2 4 3" xfId="2058"/>
    <cellStyle name="Uitvoer 2 4 3 2" xfId="2059"/>
    <cellStyle name="Uitvoer 2 4 3 2 2" xfId="4314"/>
    <cellStyle name="Uitvoer 2 4 3 3" xfId="2060"/>
    <cellStyle name="Uitvoer 2 4 3 3 2" xfId="4315"/>
    <cellStyle name="Uitvoer 2 4 3 4" xfId="4313"/>
    <cellStyle name="Uitvoer 2 4 4" xfId="2061"/>
    <cellStyle name="Uitvoer 2 4 4 2" xfId="2062"/>
    <cellStyle name="Uitvoer 2 4 4 2 2" xfId="4317"/>
    <cellStyle name="Uitvoer 2 4 4 3" xfId="2063"/>
    <cellStyle name="Uitvoer 2 4 4 3 2" xfId="4318"/>
    <cellStyle name="Uitvoer 2 4 4 4" xfId="4316"/>
    <cellStyle name="Uitvoer 2 4 5" xfId="2064"/>
    <cellStyle name="Uitvoer 2 4 5 2" xfId="2065"/>
    <cellStyle name="Uitvoer 2 4 5 2 2" xfId="4320"/>
    <cellStyle name="Uitvoer 2 4 5 3" xfId="2066"/>
    <cellStyle name="Uitvoer 2 4 5 3 2" xfId="4321"/>
    <cellStyle name="Uitvoer 2 4 5 4" xfId="4319"/>
    <cellStyle name="Uitvoer 2 4 6" xfId="2067"/>
    <cellStyle name="Uitvoer 2 4 6 2" xfId="2068"/>
    <cellStyle name="Uitvoer 2 4 6 2 2" xfId="4323"/>
    <cellStyle name="Uitvoer 2 4 6 3" xfId="2069"/>
    <cellStyle name="Uitvoer 2 4 6 3 2" xfId="4324"/>
    <cellStyle name="Uitvoer 2 4 6 4" xfId="4322"/>
    <cellStyle name="Uitvoer 2 4 7" xfId="2070"/>
    <cellStyle name="Uitvoer 2 4 7 2" xfId="4325"/>
    <cellStyle name="Uitvoer 2 4 8" xfId="2071"/>
    <cellStyle name="Uitvoer 2 4 8 2" xfId="4326"/>
    <cellStyle name="Uitvoer 2 4 9" xfId="4309"/>
    <cellStyle name="Uitvoer 2 5" xfId="2072"/>
    <cellStyle name="Uitvoer 2 5 2" xfId="2073"/>
    <cellStyle name="Uitvoer 2 5 2 2" xfId="2074"/>
    <cellStyle name="Uitvoer 2 5 2 2 2" xfId="4329"/>
    <cellStyle name="Uitvoer 2 5 2 3" xfId="2075"/>
    <cellStyle name="Uitvoer 2 5 2 3 2" xfId="4330"/>
    <cellStyle name="Uitvoer 2 5 2 4" xfId="4328"/>
    <cellStyle name="Uitvoer 2 5 3" xfId="2076"/>
    <cellStyle name="Uitvoer 2 5 3 2" xfId="2077"/>
    <cellStyle name="Uitvoer 2 5 3 2 2" xfId="4332"/>
    <cellStyle name="Uitvoer 2 5 3 3" xfId="2078"/>
    <cellStyle name="Uitvoer 2 5 3 3 2" xfId="4333"/>
    <cellStyle name="Uitvoer 2 5 3 4" xfId="4331"/>
    <cellStyle name="Uitvoer 2 5 4" xfId="2079"/>
    <cellStyle name="Uitvoer 2 5 4 2" xfId="2080"/>
    <cellStyle name="Uitvoer 2 5 4 2 2" xfId="4335"/>
    <cellStyle name="Uitvoer 2 5 4 3" xfId="2081"/>
    <cellStyle name="Uitvoer 2 5 4 3 2" xfId="4336"/>
    <cellStyle name="Uitvoer 2 5 4 4" xfId="4334"/>
    <cellStyle name="Uitvoer 2 5 5" xfId="2082"/>
    <cellStyle name="Uitvoer 2 5 5 2" xfId="2083"/>
    <cellStyle name="Uitvoer 2 5 5 2 2" xfId="4338"/>
    <cellStyle name="Uitvoer 2 5 5 3" xfId="2084"/>
    <cellStyle name="Uitvoer 2 5 5 3 2" xfId="4339"/>
    <cellStyle name="Uitvoer 2 5 5 4" xfId="4337"/>
    <cellStyle name="Uitvoer 2 5 6" xfId="2085"/>
    <cellStyle name="Uitvoer 2 5 6 2" xfId="2086"/>
    <cellStyle name="Uitvoer 2 5 6 2 2" xfId="4341"/>
    <cellStyle name="Uitvoer 2 5 6 3" xfId="2087"/>
    <cellStyle name="Uitvoer 2 5 6 3 2" xfId="4342"/>
    <cellStyle name="Uitvoer 2 5 6 4" xfId="4340"/>
    <cellStyle name="Uitvoer 2 5 7" xfId="2088"/>
    <cellStyle name="Uitvoer 2 5 7 2" xfId="4343"/>
    <cellStyle name="Uitvoer 2 5 8" xfId="2089"/>
    <cellStyle name="Uitvoer 2 5 8 2" xfId="4344"/>
    <cellStyle name="Uitvoer 2 5 9" xfId="4327"/>
    <cellStyle name="Uitvoer 2 6" xfId="2090"/>
    <cellStyle name="Uitvoer 2 6 2" xfId="2091"/>
    <cellStyle name="Uitvoer 2 6 2 2" xfId="2092"/>
    <cellStyle name="Uitvoer 2 6 2 2 2" xfId="4347"/>
    <cellStyle name="Uitvoer 2 6 2 3" xfId="2093"/>
    <cellStyle name="Uitvoer 2 6 2 3 2" xfId="4348"/>
    <cellStyle name="Uitvoer 2 6 2 4" xfId="4346"/>
    <cellStyle name="Uitvoer 2 6 3" xfId="2094"/>
    <cellStyle name="Uitvoer 2 6 3 2" xfId="2095"/>
    <cellStyle name="Uitvoer 2 6 3 2 2" xfId="4350"/>
    <cellStyle name="Uitvoer 2 6 3 3" xfId="2096"/>
    <cellStyle name="Uitvoer 2 6 3 3 2" xfId="4351"/>
    <cellStyle name="Uitvoer 2 6 3 4" xfId="4349"/>
    <cellStyle name="Uitvoer 2 6 4" xfId="2097"/>
    <cellStyle name="Uitvoer 2 6 4 2" xfId="2098"/>
    <cellStyle name="Uitvoer 2 6 4 2 2" xfId="4353"/>
    <cellStyle name="Uitvoer 2 6 4 3" xfId="2099"/>
    <cellStyle name="Uitvoer 2 6 4 3 2" xfId="4354"/>
    <cellStyle name="Uitvoer 2 6 4 4" xfId="4352"/>
    <cellStyle name="Uitvoer 2 6 5" xfId="2100"/>
    <cellStyle name="Uitvoer 2 6 5 2" xfId="2101"/>
    <cellStyle name="Uitvoer 2 6 5 2 2" xfId="4356"/>
    <cellStyle name="Uitvoer 2 6 5 3" xfId="2102"/>
    <cellStyle name="Uitvoer 2 6 5 3 2" xfId="4357"/>
    <cellStyle name="Uitvoer 2 6 5 4" xfId="4355"/>
    <cellStyle name="Uitvoer 2 6 6" xfId="2103"/>
    <cellStyle name="Uitvoer 2 6 6 2" xfId="2104"/>
    <cellStyle name="Uitvoer 2 6 6 2 2" xfId="4359"/>
    <cellStyle name="Uitvoer 2 6 6 3" xfId="2105"/>
    <cellStyle name="Uitvoer 2 6 6 3 2" xfId="4360"/>
    <cellStyle name="Uitvoer 2 6 6 4" xfId="4358"/>
    <cellStyle name="Uitvoer 2 6 7" xfId="2106"/>
    <cellStyle name="Uitvoer 2 6 7 2" xfId="4361"/>
    <cellStyle name="Uitvoer 2 6 8" xfId="2107"/>
    <cellStyle name="Uitvoer 2 6 8 2" xfId="4362"/>
    <cellStyle name="Uitvoer 2 6 9" xfId="4345"/>
    <cellStyle name="Uitvoer 2 7" xfId="2108"/>
    <cellStyle name="Uitvoer 2 7 10" xfId="4363"/>
    <cellStyle name="Uitvoer 2 7 2" xfId="2109"/>
    <cellStyle name="Uitvoer 2 7 2 2" xfId="2110"/>
    <cellStyle name="Uitvoer 2 7 2 2 2" xfId="4365"/>
    <cellStyle name="Uitvoer 2 7 2 3" xfId="2111"/>
    <cellStyle name="Uitvoer 2 7 2 3 2" xfId="4366"/>
    <cellStyle name="Uitvoer 2 7 2 4" xfId="4364"/>
    <cellStyle name="Uitvoer 2 7 3" xfId="2112"/>
    <cellStyle name="Uitvoer 2 7 3 2" xfId="2113"/>
    <cellStyle name="Uitvoer 2 7 3 2 2" xfId="4368"/>
    <cellStyle name="Uitvoer 2 7 3 3" xfId="2114"/>
    <cellStyle name="Uitvoer 2 7 3 3 2" xfId="4369"/>
    <cellStyle name="Uitvoer 2 7 3 4" xfId="4367"/>
    <cellStyle name="Uitvoer 2 7 4" xfId="2115"/>
    <cellStyle name="Uitvoer 2 7 4 2" xfId="2116"/>
    <cellStyle name="Uitvoer 2 7 4 2 2" xfId="4371"/>
    <cellStyle name="Uitvoer 2 7 4 3" xfId="2117"/>
    <cellStyle name="Uitvoer 2 7 4 3 2" xfId="4372"/>
    <cellStyle name="Uitvoer 2 7 4 4" xfId="4370"/>
    <cellStyle name="Uitvoer 2 7 5" xfId="2118"/>
    <cellStyle name="Uitvoer 2 7 5 2" xfId="2119"/>
    <cellStyle name="Uitvoer 2 7 5 2 2" xfId="4374"/>
    <cellStyle name="Uitvoer 2 7 5 3" xfId="2120"/>
    <cellStyle name="Uitvoer 2 7 5 3 2" xfId="4375"/>
    <cellStyle name="Uitvoer 2 7 5 4" xfId="4373"/>
    <cellStyle name="Uitvoer 2 7 6" xfId="2121"/>
    <cellStyle name="Uitvoer 2 7 6 2" xfId="2122"/>
    <cellStyle name="Uitvoer 2 7 6 2 2" xfId="4377"/>
    <cellStyle name="Uitvoer 2 7 6 3" xfId="2123"/>
    <cellStyle name="Uitvoer 2 7 6 3 2" xfId="4378"/>
    <cellStyle name="Uitvoer 2 7 6 4" xfId="4376"/>
    <cellStyle name="Uitvoer 2 7 7" xfId="2124"/>
    <cellStyle name="Uitvoer 2 7 7 2" xfId="2125"/>
    <cellStyle name="Uitvoer 2 7 7 2 2" xfId="4380"/>
    <cellStyle name="Uitvoer 2 7 7 3" xfId="2126"/>
    <cellStyle name="Uitvoer 2 7 7 3 2" xfId="4381"/>
    <cellStyle name="Uitvoer 2 7 7 4" xfId="4379"/>
    <cellStyle name="Uitvoer 2 7 8" xfId="2127"/>
    <cellStyle name="Uitvoer 2 7 8 2" xfId="4382"/>
    <cellStyle name="Uitvoer 2 7 9" xfId="2128"/>
    <cellStyle name="Uitvoer 2 7 9 2" xfId="4383"/>
    <cellStyle name="Uitvoer 2 8" xfId="2129"/>
    <cellStyle name="Uitvoer 2 8 10" xfId="4384"/>
    <cellStyle name="Uitvoer 2 8 2" xfId="2130"/>
    <cellStyle name="Uitvoer 2 8 2 2" xfId="2131"/>
    <cellStyle name="Uitvoer 2 8 2 2 2" xfId="4386"/>
    <cellStyle name="Uitvoer 2 8 2 3" xfId="2132"/>
    <cellStyle name="Uitvoer 2 8 2 3 2" xfId="4387"/>
    <cellStyle name="Uitvoer 2 8 2 4" xfId="4385"/>
    <cellStyle name="Uitvoer 2 8 3" xfId="2133"/>
    <cellStyle name="Uitvoer 2 8 3 2" xfId="2134"/>
    <cellStyle name="Uitvoer 2 8 3 2 2" xfId="4389"/>
    <cellStyle name="Uitvoer 2 8 3 3" xfId="2135"/>
    <cellStyle name="Uitvoer 2 8 3 3 2" xfId="4390"/>
    <cellStyle name="Uitvoer 2 8 3 4" xfId="4388"/>
    <cellStyle name="Uitvoer 2 8 4" xfId="2136"/>
    <cellStyle name="Uitvoer 2 8 4 2" xfId="2137"/>
    <cellStyle name="Uitvoer 2 8 4 2 2" xfId="4392"/>
    <cellStyle name="Uitvoer 2 8 4 3" xfId="2138"/>
    <cellStyle name="Uitvoer 2 8 4 3 2" xfId="4393"/>
    <cellStyle name="Uitvoer 2 8 4 4" xfId="4391"/>
    <cellStyle name="Uitvoer 2 8 5" xfId="2139"/>
    <cellStyle name="Uitvoer 2 8 5 2" xfId="2140"/>
    <cellStyle name="Uitvoer 2 8 5 2 2" xfId="4395"/>
    <cellStyle name="Uitvoer 2 8 5 3" xfId="2141"/>
    <cellStyle name="Uitvoer 2 8 5 3 2" xfId="4396"/>
    <cellStyle name="Uitvoer 2 8 5 4" xfId="4394"/>
    <cellStyle name="Uitvoer 2 8 6" xfId="2142"/>
    <cellStyle name="Uitvoer 2 8 6 2" xfId="2143"/>
    <cellStyle name="Uitvoer 2 8 6 2 2" xfId="4398"/>
    <cellStyle name="Uitvoer 2 8 6 3" xfId="2144"/>
    <cellStyle name="Uitvoer 2 8 6 3 2" xfId="4399"/>
    <cellStyle name="Uitvoer 2 8 6 4" xfId="4397"/>
    <cellStyle name="Uitvoer 2 8 7" xfId="2145"/>
    <cellStyle name="Uitvoer 2 8 7 2" xfId="2146"/>
    <cellStyle name="Uitvoer 2 8 7 2 2" xfId="4401"/>
    <cellStyle name="Uitvoer 2 8 7 3" xfId="2147"/>
    <cellStyle name="Uitvoer 2 8 7 3 2" xfId="4402"/>
    <cellStyle name="Uitvoer 2 8 7 4" xfId="4400"/>
    <cellStyle name="Uitvoer 2 8 8" xfId="2148"/>
    <cellStyle name="Uitvoer 2 8 8 2" xfId="4403"/>
    <cellStyle name="Uitvoer 2 8 9" xfId="2149"/>
    <cellStyle name="Uitvoer 2 8 9 2" xfId="4404"/>
    <cellStyle name="Uitvoer 2 9" xfId="2150"/>
    <cellStyle name="Uitvoer 2 9 10" xfId="4405"/>
    <cellStyle name="Uitvoer 2 9 2" xfId="2151"/>
    <cellStyle name="Uitvoer 2 9 2 2" xfId="2152"/>
    <cellStyle name="Uitvoer 2 9 2 2 2" xfId="4407"/>
    <cellStyle name="Uitvoer 2 9 2 3" xfId="2153"/>
    <cellStyle name="Uitvoer 2 9 2 3 2" xfId="4408"/>
    <cellStyle name="Uitvoer 2 9 2 4" xfId="4406"/>
    <cellStyle name="Uitvoer 2 9 3" xfId="2154"/>
    <cellStyle name="Uitvoer 2 9 3 2" xfId="2155"/>
    <cellStyle name="Uitvoer 2 9 3 2 2" xfId="4410"/>
    <cellStyle name="Uitvoer 2 9 3 3" xfId="2156"/>
    <cellStyle name="Uitvoer 2 9 3 3 2" xfId="4411"/>
    <cellStyle name="Uitvoer 2 9 3 4" xfId="4409"/>
    <cellStyle name="Uitvoer 2 9 4" xfId="2157"/>
    <cellStyle name="Uitvoer 2 9 4 2" xfId="2158"/>
    <cellStyle name="Uitvoer 2 9 4 2 2" xfId="4413"/>
    <cellStyle name="Uitvoer 2 9 4 3" xfId="2159"/>
    <cellStyle name="Uitvoer 2 9 4 3 2" xfId="4414"/>
    <cellStyle name="Uitvoer 2 9 4 4" xfId="4412"/>
    <cellStyle name="Uitvoer 2 9 5" xfId="2160"/>
    <cellStyle name="Uitvoer 2 9 5 2" xfId="2161"/>
    <cellStyle name="Uitvoer 2 9 5 2 2" xfId="4416"/>
    <cellStyle name="Uitvoer 2 9 5 3" xfId="2162"/>
    <cellStyle name="Uitvoer 2 9 5 3 2" xfId="4417"/>
    <cellStyle name="Uitvoer 2 9 5 4" xfId="4415"/>
    <cellStyle name="Uitvoer 2 9 6" xfId="2163"/>
    <cellStyle name="Uitvoer 2 9 6 2" xfId="2164"/>
    <cellStyle name="Uitvoer 2 9 6 2 2" xfId="4419"/>
    <cellStyle name="Uitvoer 2 9 6 3" xfId="2165"/>
    <cellStyle name="Uitvoer 2 9 6 3 2" xfId="4420"/>
    <cellStyle name="Uitvoer 2 9 6 4" xfId="4418"/>
    <cellStyle name="Uitvoer 2 9 7" xfId="2166"/>
    <cellStyle name="Uitvoer 2 9 7 2" xfId="2167"/>
    <cellStyle name="Uitvoer 2 9 7 2 2" xfId="4422"/>
    <cellStyle name="Uitvoer 2 9 7 3" xfId="2168"/>
    <cellStyle name="Uitvoer 2 9 7 3 2" xfId="4423"/>
    <cellStyle name="Uitvoer 2 9 7 4" xfId="4421"/>
    <cellStyle name="Uitvoer 2 9 8" xfId="2169"/>
    <cellStyle name="Uitvoer 2 9 8 2" xfId="4424"/>
    <cellStyle name="Uitvoer 2 9 9" xfId="2170"/>
    <cellStyle name="Uitvoer 2 9 9 2" xfId="4425"/>
    <cellStyle name="Uitvoer 3" xfId="2171"/>
    <cellStyle name="Uitvoer 3 10" xfId="2172"/>
    <cellStyle name="Uitvoer 3 10 2" xfId="4427"/>
    <cellStyle name="Uitvoer 3 11" xfId="4426"/>
    <cellStyle name="Uitvoer 3 2" xfId="2173"/>
    <cellStyle name="Uitvoer 3 2 2" xfId="2174"/>
    <cellStyle name="Uitvoer 3 2 2 2" xfId="4429"/>
    <cellStyle name="Uitvoer 3 2 3" xfId="2175"/>
    <cellStyle name="Uitvoer 3 2 3 2" xfId="4430"/>
    <cellStyle name="Uitvoer 3 2 4" xfId="4428"/>
    <cellStyle name="Uitvoer 3 3" xfId="2176"/>
    <cellStyle name="Uitvoer 3 3 2" xfId="2177"/>
    <cellStyle name="Uitvoer 3 3 2 2" xfId="4432"/>
    <cellStyle name="Uitvoer 3 3 3" xfId="2178"/>
    <cellStyle name="Uitvoer 3 3 3 2" xfId="4433"/>
    <cellStyle name="Uitvoer 3 3 4" xfId="4431"/>
    <cellStyle name="Uitvoer 3 4" xfId="2179"/>
    <cellStyle name="Uitvoer 3 4 2" xfId="2180"/>
    <cellStyle name="Uitvoer 3 4 2 2" xfId="4435"/>
    <cellStyle name="Uitvoer 3 4 3" xfId="2181"/>
    <cellStyle name="Uitvoer 3 4 3 2" xfId="4436"/>
    <cellStyle name="Uitvoer 3 4 4" xfId="4434"/>
    <cellStyle name="Uitvoer 3 5" xfId="2182"/>
    <cellStyle name="Uitvoer 3 5 2" xfId="2183"/>
    <cellStyle name="Uitvoer 3 5 2 2" xfId="4438"/>
    <cellStyle name="Uitvoer 3 5 3" xfId="2184"/>
    <cellStyle name="Uitvoer 3 5 3 2" xfId="4439"/>
    <cellStyle name="Uitvoer 3 5 4" xfId="4437"/>
    <cellStyle name="Uitvoer 3 6" xfId="2185"/>
    <cellStyle name="Uitvoer 3 6 2" xfId="2186"/>
    <cellStyle name="Uitvoer 3 6 2 2" xfId="4441"/>
    <cellStyle name="Uitvoer 3 6 3" xfId="2187"/>
    <cellStyle name="Uitvoer 3 6 3 2" xfId="4442"/>
    <cellStyle name="Uitvoer 3 6 4" xfId="4440"/>
    <cellStyle name="Uitvoer 3 7" xfId="2188"/>
    <cellStyle name="Uitvoer 3 7 2" xfId="2189"/>
    <cellStyle name="Uitvoer 3 7 2 2" xfId="4444"/>
    <cellStyle name="Uitvoer 3 7 3" xfId="2190"/>
    <cellStyle name="Uitvoer 3 7 3 2" xfId="4445"/>
    <cellStyle name="Uitvoer 3 7 4" xfId="4443"/>
    <cellStyle name="Uitvoer 3 8" xfId="2191"/>
    <cellStyle name="Uitvoer 3 8 2" xfId="2192"/>
    <cellStyle name="Uitvoer 3 8 2 2" xfId="4447"/>
    <cellStyle name="Uitvoer 3 8 3" xfId="2193"/>
    <cellStyle name="Uitvoer 3 8 3 2" xfId="4448"/>
    <cellStyle name="Uitvoer 3 8 4" xfId="4446"/>
    <cellStyle name="Uitvoer 3 9" xfId="2194"/>
    <cellStyle name="Uitvoer 3 9 2" xfId="4449"/>
    <cellStyle name="Uitvoer 4" xfId="2195"/>
    <cellStyle name="Uitvoer 4 10" xfId="4450"/>
    <cellStyle name="Uitvoer 4 2" xfId="2196"/>
    <cellStyle name="Uitvoer 4 2 2" xfId="2197"/>
    <cellStyle name="Uitvoer 4 2 2 2" xfId="4452"/>
    <cellStyle name="Uitvoer 4 2 3" xfId="2198"/>
    <cellStyle name="Uitvoer 4 2 3 2" xfId="4453"/>
    <cellStyle name="Uitvoer 4 2 4" xfId="4451"/>
    <cellStyle name="Uitvoer 4 3" xfId="2199"/>
    <cellStyle name="Uitvoer 4 3 2" xfId="2200"/>
    <cellStyle name="Uitvoer 4 3 2 2" xfId="4455"/>
    <cellStyle name="Uitvoer 4 3 3" xfId="2201"/>
    <cellStyle name="Uitvoer 4 3 3 2" xfId="4456"/>
    <cellStyle name="Uitvoer 4 3 4" xfId="4454"/>
    <cellStyle name="Uitvoer 4 4" xfId="2202"/>
    <cellStyle name="Uitvoer 4 4 2" xfId="2203"/>
    <cellStyle name="Uitvoer 4 4 2 2" xfId="4458"/>
    <cellStyle name="Uitvoer 4 4 3" xfId="2204"/>
    <cellStyle name="Uitvoer 4 4 3 2" xfId="4459"/>
    <cellStyle name="Uitvoer 4 4 4" xfId="4457"/>
    <cellStyle name="Uitvoer 4 5" xfId="2205"/>
    <cellStyle name="Uitvoer 4 5 2" xfId="2206"/>
    <cellStyle name="Uitvoer 4 5 2 2" xfId="4461"/>
    <cellStyle name="Uitvoer 4 5 3" xfId="2207"/>
    <cellStyle name="Uitvoer 4 5 3 2" xfId="4462"/>
    <cellStyle name="Uitvoer 4 5 4" xfId="4460"/>
    <cellStyle name="Uitvoer 4 6" xfId="2208"/>
    <cellStyle name="Uitvoer 4 6 2" xfId="2209"/>
    <cellStyle name="Uitvoer 4 6 2 2" xfId="4464"/>
    <cellStyle name="Uitvoer 4 6 3" xfId="2210"/>
    <cellStyle name="Uitvoer 4 6 3 2" xfId="4465"/>
    <cellStyle name="Uitvoer 4 6 4" xfId="4463"/>
    <cellStyle name="Uitvoer 4 7" xfId="2211"/>
    <cellStyle name="Uitvoer 4 7 2" xfId="2212"/>
    <cellStyle name="Uitvoer 4 7 2 2" xfId="4467"/>
    <cellStyle name="Uitvoer 4 7 3" xfId="2213"/>
    <cellStyle name="Uitvoer 4 7 3 2" xfId="4468"/>
    <cellStyle name="Uitvoer 4 7 4" xfId="4466"/>
    <cellStyle name="Uitvoer 4 8" xfId="2214"/>
    <cellStyle name="Uitvoer 4 8 2" xfId="4469"/>
    <cellStyle name="Uitvoer 4 9" xfId="2215"/>
    <cellStyle name="Uitvoer 4 9 2" xfId="4470"/>
    <cellStyle name="Uitvoer 5" xfId="2216"/>
    <cellStyle name="Uitvoer 5 10" xfId="4471"/>
    <cellStyle name="Uitvoer 5 2" xfId="2217"/>
    <cellStyle name="Uitvoer 5 2 2" xfId="2218"/>
    <cellStyle name="Uitvoer 5 2 2 2" xfId="4473"/>
    <cellStyle name="Uitvoer 5 2 3" xfId="2219"/>
    <cellStyle name="Uitvoer 5 2 3 2" xfId="4474"/>
    <cellStyle name="Uitvoer 5 2 4" xfId="4472"/>
    <cellStyle name="Uitvoer 5 3" xfId="2220"/>
    <cellStyle name="Uitvoer 5 3 2" xfId="2221"/>
    <cellStyle name="Uitvoer 5 3 2 2" xfId="4476"/>
    <cellStyle name="Uitvoer 5 3 3" xfId="2222"/>
    <cellStyle name="Uitvoer 5 3 3 2" xfId="4477"/>
    <cellStyle name="Uitvoer 5 3 4" xfId="4475"/>
    <cellStyle name="Uitvoer 5 4" xfId="2223"/>
    <cellStyle name="Uitvoer 5 4 2" xfId="2224"/>
    <cellStyle name="Uitvoer 5 4 2 2" xfId="4479"/>
    <cellStyle name="Uitvoer 5 4 3" xfId="2225"/>
    <cellStyle name="Uitvoer 5 4 3 2" xfId="4480"/>
    <cellStyle name="Uitvoer 5 4 4" xfId="4478"/>
    <cellStyle name="Uitvoer 5 5" xfId="2226"/>
    <cellStyle name="Uitvoer 5 5 2" xfId="2227"/>
    <cellStyle name="Uitvoer 5 5 2 2" xfId="4482"/>
    <cellStyle name="Uitvoer 5 5 3" xfId="2228"/>
    <cellStyle name="Uitvoer 5 5 3 2" xfId="4483"/>
    <cellStyle name="Uitvoer 5 5 4" xfId="4481"/>
    <cellStyle name="Uitvoer 5 6" xfId="2229"/>
    <cellStyle name="Uitvoer 5 6 2" xfId="2230"/>
    <cellStyle name="Uitvoer 5 6 2 2" xfId="4485"/>
    <cellStyle name="Uitvoer 5 6 3" xfId="2231"/>
    <cellStyle name="Uitvoer 5 6 3 2" xfId="4486"/>
    <cellStyle name="Uitvoer 5 6 4" xfId="4484"/>
    <cellStyle name="Uitvoer 5 7" xfId="2232"/>
    <cellStyle name="Uitvoer 5 7 2" xfId="2233"/>
    <cellStyle name="Uitvoer 5 7 2 2" xfId="4488"/>
    <cellStyle name="Uitvoer 5 7 3" xfId="2234"/>
    <cellStyle name="Uitvoer 5 7 3 2" xfId="4489"/>
    <cellStyle name="Uitvoer 5 7 4" xfId="4487"/>
    <cellStyle name="Uitvoer 5 8" xfId="2235"/>
    <cellStyle name="Uitvoer 5 8 2" xfId="4490"/>
    <cellStyle name="Uitvoer 5 9" xfId="2236"/>
    <cellStyle name="Uitvoer 5 9 2" xfId="4491"/>
    <cellStyle name="Uitvoer 6" xfId="2237"/>
    <cellStyle name="Uitvoer 6 2" xfId="2238"/>
    <cellStyle name="Uitvoer 6 2 2" xfId="2239"/>
    <cellStyle name="Uitvoer 6 2 2 2" xfId="4494"/>
    <cellStyle name="Uitvoer 6 2 3" xfId="2240"/>
    <cellStyle name="Uitvoer 6 2 3 2" xfId="4495"/>
    <cellStyle name="Uitvoer 6 2 4" xfId="4493"/>
    <cellStyle name="Uitvoer 6 3" xfId="2241"/>
    <cellStyle name="Uitvoer 6 3 2" xfId="2242"/>
    <cellStyle name="Uitvoer 6 3 2 2" xfId="4497"/>
    <cellStyle name="Uitvoer 6 3 3" xfId="2243"/>
    <cellStyle name="Uitvoer 6 3 3 2" xfId="4498"/>
    <cellStyle name="Uitvoer 6 3 4" xfId="4496"/>
    <cellStyle name="Uitvoer 6 4" xfId="2244"/>
    <cellStyle name="Uitvoer 6 4 2" xfId="2245"/>
    <cellStyle name="Uitvoer 6 4 2 2" xfId="4500"/>
    <cellStyle name="Uitvoer 6 4 3" xfId="2246"/>
    <cellStyle name="Uitvoer 6 4 3 2" xfId="4501"/>
    <cellStyle name="Uitvoer 6 4 4" xfId="4499"/>
    <cellStyle name="Uitvoer 6 5" xfId="2247"/>
    <cellStyle name="Uitvoer 6 5 2" xfId="2248"/>
    <cellStyle name="Uitvoer 6 5 2 2" xfId="4503"/>
    <cellStyle name="Uitvoer 6 5 3" xfId="2249"/>
    <cellStyle name="Uitvoer 6 5 3 2" xfId="4504"/>
    <cellStyle name="Uitvoer 6 5 4" xfId="4502"/>
    <cellStyle name="Uitvoer 6 6" xfId="2250"/>
    <cellStyle name="Uitvoer 6 6 2" xfId="2251"/>
    <cellStyle name="Uitvoer 6 6 2 2" xfId="4506"/>
    <cellStyle name="Uitvoer 6 6 3" xfId="2252"/>
    <cellStyle name="Uitvoer 6 6 3 2" xfId="4507"/>
    <cellStyle name="Uitvoer 6 6 4" xfId="4505"/>
    <cellStyle name="Uitvoer 6 7" xfId="2253"/>
    <cellStyle name="Uitvoer 6 7 2" xfId="4508"/>
    <cellStyle name="Uitvoer 6 8" xfId="2254"/>
    <cellStyle name="Uitvoer 6 8 2" xfId="4509"/>
    <cellStyle name="Uitvoer 6 9" xfId="4492"/>
    <cellStyle name="Uitvoer 7" xfId="2255"/>
    <cellStyle name="Uitvoer 7 2" xfId="2256"/>
    <cellStyle name="Uitvoer 7 2 2" xfId="2257"/>
    <cellStyle name="Uitvoer 7 2 2 2" xfId="4512"/>
    <cellStyle name="Uitvoer 7 2 3" xfId="2258"/>
    <cellStyle name="Uitvoer 7 2 3 2" xfId="4513"/>
    <cellStyle name="Uitvoer 7 2 4" xfId="4511"/>
    <cellStyle name="Uitvoer 7 3" xfId="2259"/>
    <cellStyle name="Uitvoer 7 3 2" xfId="2260"/>
    <cellStyle name="Uitvoer 7 3 2 2" xfId="4515"/>
    <cellStyle name="Uitvoer 7 3 3" xfId="2261"/>
    <cellStyle name="Uitvoer 7 3 3 2" xfId="4516"/>
    <cellStyle name="Uitvoer 7 3 4" xfId="4514"/>
    <cellStyle name="Uitvoer 7 4" xfId="2262"/>
    <cellStyle name="Uitvoer 7 4 2" xfId="2263"/>
    <cellStyle name="Uitvoer 7 4 2 2" xfId="4518"/>
    <cellStyle name="Uitvoer 7 4 3" xfId="2264"/>
    <cellStyle name="Uitvoer 7 4 3 2" xfId="4519"/>
    <cellStyle name="Uitvoer 7 4 4" xfId="4517"/>
    <cellStyle name="Uitvoer 7 5" xfId="2265"/>
    <cellStyle name="Uitvoer 7 5 2" xfId="2266"/>
    <cellStyle name="Uitvoer 7 5 2 2" xfId="4521"/>
    <cellStyle name="Uitvoer 7 5 3" xfId="2267"/>
    <cellStyle name="Uitvoer 7 5 3 2" xfId="4522"/>
    <cellStyle name="Uitvoer 7 5 4" xfId="4520"/>
    <cellStyle name="Uitvoer 7 6" xfId="2268"/>
    <cellStyle name="Uitvoer 7 6 2" xfId="2269"/>
    <cellStyle name="Uitvoer 7 6 2 2" xfId="4524"/>
    <cellStyle name="Uitvoer 7 6 3" xfId="2270"/>
    <cellStyle name="Uitvoer 7 6 3 2" xfId="4525"/>
    <cellStyle name="Uitvoer 7 6 4" xfId="4523"/>
    <cellStyle name="Uitvoer 7 7" xfId="2271"/>
    <cellStyle name="Uitvoer 7 7 2" xfId="4526"/>
    <cellStyle name="Uitvoer 7 8" xfId="2272"/>
    <cellStyle name="Uitvoer 7 8 2" xfId="4527"/>
    <cellStyle name="Uitvoer 7 9" xfId="4510"/>
    <cellStyle name="Uitvoer 8" xfId="2273"/>
    <cellStyle name="Uitvoer 8 2" xfId="2274"/>
    <cellStyle name="Uitvoer 8 2 2" xfId="2275"/>
    <cellStyle name="Uitvoer 8 2 2 2" xfId="4530"/>
    <cellStyle name="Uitvoer 8 2 3" xfId="2276"/>
    <cellStyle name="Uitvoer 8 2 3 2" xfId="4531"/>
    <cellStyle name="Uitvoer 8 2 4" xfId="4529"/>
    <cellStyle name="Uitvoer 8 3" xfId="2277"/>
    <cellStyle name="Uitvoer 8 3 2" xfId="2278"/>
    <cellStyle name="Uitvoer 8 3 2 2" xfId="4533"/>
    <cellStyle name="Uitvoer 8 3 3" xfId="2279"/>
    <cellStyle name="Uitvoer 8 3 3 2" xfId="4534"/>
    <cellStyle name="Uitvoer 8 3 4" xfId="4532"/>
    <cellStyle name="Uitvoer 8 4" xfId="2280"/>
    <cellStyle name="Uitvoer 8 4 2" xfId="2281"/>
    <cellStyle name="Uitvoer 8 4 2 2" xfId="4536"/>
    <cellStyle name="Uitvoer 8 4 3" xfId="2282"/>
    <cellStyle name="Uitvoer 8 4 3 2" xfId="4537"/>
    <cellStyle name="Uitvoer 8 4 4" xfId="4535"/>
    <cellStyle name="Uitvoer 8 5" xfId="2283"/>
    <cellStyle name="Uitvoer 8 5 2" xfId="2284"/>
    <cellStyle name="Uitvoer 8 5 2 2" xfId="4539"/>
    <cellStyle name="Uitvoer 8 5 3" xfId="2285"/>
    <cellStyle name="Uitvoer 8 5 3 2" xfId="4540"/>
    <cellStyle name="Uitvoer 8 5 4" xfId="4538"/>
    <cellStyle name="Uitvoer 8 6" xfId="2286"/>
    <cellStyle name="Uitvoer 8 6 2" xfId="2287"/>
    <cellStyle name="Uitvoer 8 6 2 2" xfId="4542"/>
    <cellStyle name="Uitvoer 8 6 3" xfId="2288"/>
    <cellStyle name="Uitvoer 8 6 3 2" xfId="4543"/>
    <cellStyle name="Uitvoer 8 6 4" xfId="4541"/>
    <cellStyle name="Uitvoer 8 7" xfId="2289"/>
    <cellStyle name="Uitvoer 8 7 2" xfId="4544"/>
    <cellStyle name="Uitvoer 8 8" xfId="2290"/>
    <cellStyle name="Uitvoer 8 8 2" xfId="4545"/>
    <cellStyle name="Uitvoer 8 9" xfId="4528"/>
    <cellStyle name="Uitvoer 9" xfId="2291"/>
    <cellStyle name="Uitvoer 9 2" xfId="2292"/>
    <cellStyle name="Uitvoer 9 2 2" xfId="2293"/>
    <cellStyle name="Uitvoer 9 2 2 2" xfId="4548"/>
    <cellStyle name="Uitvoer 9 2 3" xfId="2294"/>
    <cellStyle name="Uitvoer 9 2 3 2" xfId="4549"/>
    <cellStyle name="Uitvoer 9 2 4" xfId="4547"/>
    <cellStyle name="Uitvoer 9 3" xfId="2295"/>
    <cellStyle name="Uitvoer 9 3 2" xfId="2296"/>
    <cellStyle name="Uitvoer 9 3 2 2" xfId="4551"/>
    <cellStyle name="Uitvoer 9 3 3" xfId="2297"/>
    <cellStyle name="Uitvoer 9 3 3 2" xfId="4552"/>
    <cellStyle name="Uitvoer 9 3 4" xfId="4550"/>
    <cellStyle name="Uitvoer 9 4" xfId="2298"/>
    <cellStyle name="Uitvoer 9 4 2" xfId="2299"/>
    <cellStyle name="Uitvoer 9 4 2 2" xfId="4554"/>
    <cellStyle name="Uitvoer 9 4 3" xfId="2300"/>
    <cellStyle name="Uitvoer 9 4 3 2" xfId="4555"/>
    <cellStyle name="Uitvoer 9 4 4" xfId="4553"/>
    <cellStyle name="Uitvoer 9 5" xfId="2301"/>
    <cellStyle name="Uitvoer 9 5 2" xfId="2302"/>
    <cellStyle name="Uitvoer 9 5 2 2" xfId="4557"/>
    <cellStyle name="Uitvoer 9 5 3" xfId="2303"/>
    <cellStyle name="Uitvoer 9 5 3 2" xfId="4558"/>
    <cellStyle name="Uitvoer 9 5 4" xfId="4556"/>
    <cellStyle name="Uitvoer 9 6" xfId="2304"/>
    <cellStyle name="Uitvoer 9 6 2" xfId="2305"/>
    <cellStyle name="Uitvoer 9 6 2 2" xfId="4560"/>
    <cellStyle name="Uitvoer 9 6 3" xfId="2306"/>
    <cellStyle name="Uitvoer 9 6 3 2" xfId="4561"/>
    <cellStyle name="Uitvoer 9 6 4" xfId="4559"/>
    <cellStyle name="Uitvoer 9 7" xfId="2307"/>
    <cellStyle name="Uitvoer 9 7 2" xfId="4562"/>
    <cellStyle name="Uitvoer 9 8" xfId="2308"/>
    <cellStyle name="Uitvoer 9 8 2" xfId="4563"/>
    <cellStyle name="Uitvoer 9 9" xfId="4546"/>
    <cellStyle name="Verklarende tekst" xfId="20"/>
    <cellStyle name="Waarschuwingstekst"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1</xdr:rowOff>
    </xdr:from>
    <xdr:to>
      <xdr:col>1</xdr:col>
      <xdr:colOff>190500</xdr:colOff>
      <xdr:row>3</xdr:row>
      <xdr:rowOff>138269</xdr:rowOff>
    </xdr:to>
    <xdr:pic>
      <xdr:nvPicPr>
        <xdr:cNvPr id="16" name="Picture 3" descr="certalento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
          <a:ext cx="1276350" cy="766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29028</xdr:colOff>
      <xdr:row>40</xdr:row>
      <xdr:rowOff>76559</xdr:rowOff>
    </xdr:from>
    <xdr:to>
      <xdr:col>14</xdr:col>
      <xdr:colOff>57150</xdr:colOff>
      <xdr:row>47</xdr:row>
      <xdr:rowOff>128216</xdr:rowOff>
    </xdr:to>
    <xdr:pic>
      <xdr:nvPicPr>
        <xdr:cNvPr id="2" name="Picture 1" descr="certalent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6028" y="10630259"/>
          <a:ext cx="1895022" cy="1366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rtalent/03_FORMS/algemeen%20of%20combinatie/Nederlands/combi%20checklijst%20vanaf%2001-06-2019_N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Bedrijfsgegevens"/>
      <sheetName val="CL- G-040 A B + IPM + VS pag 1"/>
      <sheetName val="Vegaplan Checklist "/>
      <sheetName val="Resultaat G040-VS-IPM"/>
      <sheetName val="CL - G040 C p1"/>
      <sheetName val="G040 C - Alg"/>
      <sheetName val="G040 C - Rundvee"/>
      <sheetName val="Codi+rund"/>
      <sheetName val="Resultaat Codi+rund"/>
      <sheetName val="G040 C - Vleeskalveren"/>
      <sheetName val="G040 C- Varkens"/>
      <sheetName val="Codi+varken"/>
      <sheetName val="Codiplan+varkenspotaudit"/>
      <sheetName val="Resultaat Codi+varken"/>
      <sheetName val="CL CERTUS"/>
      <sheetName val="Resultaat_Certus"/>
      <sheetName val="G040 C - Broeierijen"/>
      <sheetName val="G-040 - C- Pluimvee"/>
      <sheetName val="G040 C - Kleine herkauwers"/>
      <sheetName val="G-040 - C - Paardachtigen"/>
      <sheetName val="G-040 - C - Konijnen"/>
      <sheetName val="TXT Certus"/>
      <sheetName val="code postaux"/>
      <sheetName val="Formules"/>
      <sheetName val="Gecombineerde Conclusies"/>
      <sheetName val="Gecombineerde Conclusies na CAP"/>
      <sheetName val="Conclusie Vegaplan "/>
      <sheetName val="Conclusie Vegaplan na CAP"/>
      <sheetName val="Conclusie G040 2  "/>
      <sheetName val="Conclusie G040 na CAP"/>
      <sheetName val="IPM_VLR"/>
      <sheetName val="IPM_WR"/>
      <sheetName val="Fiche FAVV"/>
      <sheetName val="Rapport FAVV"/>
      <sheetName val="CL Export"/>
    </sheetNames>
    <sheetDataSet>
      <sheetData sheetId="0">
        <row r="57">
          <cell r="B5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topLeftCell="A13" zoomScale="110" zoomScaleNormal="110" zoomScalePageLayoutView="60" workbookViewId="0">
      <selection activeCell="F28" sqref="F28"/>
    </sheetView>
  </sheetViews>
  <sheetFormatPr defaultRowHeight="13.2"/>
  <cols>
    <col min="1" max="1" width="24.6640625" customWidth="1"/>
    <col min="2" max="2" width="33.5546875" customWidth="1"/>
    <col min="3" max="3" width="28.88671875" customWidth="1"/>
    <col min="4" max="4" width="22.33203125" customWidth="1"/>
    <col min="5" max="5" width="14" customWidth="1"/>
    <col min="6" max="6" width="18.5546875" customWidth="1"/>
  </cols>
  <sheetData>
    <row r="1" spans="1:9" ht="13.8" thickBot="1">
      <c r="A1" s="34"/>
      <c r="B1" s="35"/>
      <c r="C1" s="35"/>
      <c r="D1" s="35"/>
      <c r="E1" s="35"/>
      <c r="F1" s="36"/>
    </row>
    <row r="2" spans="1:9">
      <c r="A2" s="72" t="s">
        <v>779</v>
      </c>
      <c r="B2" s="37"/>
      <c r="C2" s="130"/>
      <c r="D2" s="130"/>
      <c r="E2" s="130"/>
      <c r="F2" s="131"/>
    </row>
    <row r="3" spans="1:9">
      <c r="A3" s="38" t="s">
        <v>780</v>
      </c>
      <c r="B3" s="39"/>
      <c r="C3" s="132"/>
      <c r="D3" s="133"/>
      <c r="E3" s="40" t="s">
        <v>792</v>
      </c>
      <c r="F3" s="41"/>
    </row>
    <row r="4" spans="1:9">
      <c r="A4" s="38" t="s">
        <v>781</v>
      </c>
      <c r="B4" s="42"/>
      <c r="C4" s="652"/>
      <c r="D4" s="43"/>
      <c r="E4" s="44" t="s">
        <v>793</v>
      </c>
      <c r="F4" s="41"/>
    </row>
    <row r="5" spans="1:9">
      <c r="A5" s="38" t="s">
        <v>363</v>
      </c>
      <c r="B5" s="45"/>
      <c r="C5" s="53" t="s">
        <v>364</v>
      </c>
      <c r="D5" s="46"/>
      <c r="E5" s="134"/>
      <c r="F5" s="135"/>
    </row>
    <row r="6" spans="1:9">
      <c r="A6" s="38" t="s">
        <v>782</v>
      </c>
      <c r="B6" s="47"/>
      <c r="C6" s="53" t="s">
        <v>786</v>
      </c>
      <c r="D6" s="48"/>
      <c r="E6" s="136"/>
      <c r="F6" s="137"/>
    </row>
    <row r="7" spans="1:9">
      <c r="A7" s="38" t="s">
        <v>365</v>
      </c>
      <c r="B7" s="49"/>
      <c r="C7" s="53" t="s">
        <v>366</v>
      </c>
      <c r="D7" s="48"/>
      <c r="E7" s="136"/>
      <c r="F7" s="137"/>
    </row>
    <row r="8" spans="1:9">
      <c r="A8" s="50" t="s">
        <v>783</v>
      </c>
      <c r="B8" s="47"/>
      <c r="C8" s="653" t="s">
        <v>787</v>
      </c>
      <c r="D8" s="52"/>
      <c r="E8" s="136"/>
      <c r="F8" s="137"/>
    </row>
    <row r="9" spans="1:9">
      <c r="A9" s="38" t="s">
        <v>784</v>
      </c>
      <c r="B9" s="47"/>
      <c r="C9" s="653" t="s">
        <v>788</v>
      </c>
      <c r="D9" s="54"/>
      <c r="E9" s="136"/>
      <c r="F9" s="137"/>
      <c r="H9" s="108">
        <f>IF(ISBLANK(F15),0,1)</f>
        <v>0</v>
      </c>
    </row>
    <row r="10" spans="1:9">
      <c r="A10" s="38" t="s">
        <v>785</v>
      </c>
      <c r="B10" s="55"/>
      <c r="C10" s="51" t="s">
        <v>789</v>
      </c>
      <c r="D10" s="54"/>
      <c r="E10" s="136"/>
      <c r="F10" s="137"/>
      <c r="H10" s="108">
        <f t="shared" ref="H10:H12" si="0">IF(ISBLANK(F16),0,1)</f>
        <v>0</v>
      </c>
      <c r="I10" s="108"/>
    </row>
    <row r="11" spans="1:9">
      <c r="A11" s="56"/>
      <c r="B11" s="57"/>
      <c r="C11" s="654" t="s">
        <v>790</v>
      </c>
      <c r="D11" s="58"/>
      <c r="E11" s="136"/>
      <c r="F11" s="137"/>
      <c r="H11" s="108">
        <f t="shared" si="0"/>
        <v>0</v>
      </c>
      <c r="I11" s="108"/>
    </row>
    <row r="12" spans="1:9" ht="13.8" thickBot="1">
      <c r="A12" s="59"/>
      <c r="B12" s="60"/>
      <c r="C12" s="655" t="s">
        <v>791</v>
      </c>
      <c r="D12" s="61"/>
      <c r="E12" s="138"/>
      <c r="F12" s="139"/>
      <c r="H12" s="108">
        <f t="shared" si="0"/>
        <v>0</v>
      </c>
      <c r="I12" s="108">
        <f>H9+H10+H11+H12</f>
        <v>0</v>
      </c>
    </row>
    <row r="13" spans="1:9" ht="13.8" thickBot="1"/>
    <row r="14" spans="1:9" ht="34.200000000000003" customHeight="1" thickBot="1">
      <c r="A14" s="687" t="s">
        <v>815</v>
      </c>
      <c r="B14" s="688"/>
      <c r="C14" s="92" t="s">
        <v>816</v>
      </c>
      <c r="D14" s="102" t="s">
        <v>1065</v>
      </c>
      <c r="E14" s="98" t="s">
        <v>817</v>
      </c>
      <c r="F14" s="102" t="s">
        <v>814</v>
      </c>
    </row>
    <row r="15" spans="1:9" ht="31.8" customHeight="1">
      <c r="A15" s="681" t="s">
        <v>818</v>
      </c>
      <c r="B15" s="682"/>
      <c r="C15" s="86" t="s">
        <v>483</v>
      </c>
      <c r="D15" s="200"/>
      <c r="E15" s="104" t="s">
        <v>490</v>
      </c>
      <c r="F15" s="204"/>
      <c r="H15" s="108">
        <f>IF(ISBLANK(D15),0,1)</f>
        <v>0</v>
      </c>
    </row>
    <row r="16" spans="1:9">
      <c r="A16" s="17" t="s">
        <v>819</v>
      </c>
      <c r="B16" s="18"/>
      <c r="C16" s="88" t="s">
        <v>822</v>
      </c>
      <c r="D16" s="201"/>
      <c r="E16" s="105" t="s">
        <v>825</v>
      </c>
      <c r="F16" s="205"/>
      <c r="H16" s="108">
        <f t="shared" ref="H16:H18" si="1">IF(ISBLANK(D16),0,1)</f>
        <v>0</v>
      </c>
    </row>
    <row r="17" spans="1:9">
      <c r="A17" s="657" t="s">
        <v>820</v>
      </c>
      <c r="B17" s="18"/>
      <c r="C17" s="88" t="s">
        <v>823</v>
      </c>
      <c r="D17" s="201"/>
      <c r="E17" s="105" t="s">
        <v>826</v>
      </c>
      <c r="F17" s="205"/>
      <c r="H17" s="108">
        <f t="shared" si="1"/>
        <v>0</v>
      </c>
    </row>
    <row r="18" spans="1:9" ht="13.8" thickBot="1">
      <c r="A18" s="19" t="s">
        <v>821</v>
      </c>
      <c r="B18" s="20"/>
      <c r="C18" s="90" t="s">
        <v>824</v>
      </c>
      <c r="D18" s="202"/>
      <c r="E18" s="106" t="s">
        <v>507</v>
      </c>
      <c r="F18" s="206"/>
      <c r="H18" s="108">
        <f t="shared" si="1"/>
        <v>0</v>
      </c>
      <c r="I18" s="108">
        <f>H15+H16+H17+H18</f>
        <v>0</v>
      </c>
    </row>
    <row r="19" spans="1:9" s="32" customFormat="1" ht="24.6" customHeight="1" thickBot="1">
      <c r="A19" s="687" t="s">
        <v>459</v>
      </c>
      <c r="B19" s="688"/>
      <c r="C19" s="199"/>
      <c r="D19" s="195"/>
      <c r="E19" s="196"/>
      <c r="F19" s="197"/>
    </row>
    <row r="20" spans="1:9" s="108" customFormat="1" ht="13.8" thickBot="1">
      <c r="A20" s="11"/>
      <c r="B20" s="107"/>
      <c r="C20" s="21"/>
      <c r="D20" s="103"/>
      <c r="E20" s="97"/>
      <c r="F20" s="21"/>
    </row>
    <row r="21" spans="1:9" s="32" customFormat="1" ht="13.8" thickBot="1">
      <c r="A21" s="95" t="s">
        <v>465</v>
      </c>
      <c r="B21" s="96"/>
      <c r="C21" s="92" t="s">
        <v>91</v>
      </c>
      <c r="D21" s="102" t="s">
        <v>1065</v>
      </c>
      <c r="E21" s="98"/>
      <c r="F21" s="93"/>
    </row>
    <row r="22" spans="1:9" s="32" customFormat="1">
      <c r="A22" s="15" t="s">
        <v>827</v>
      </c>
      <c r="B22" s="16"/>
      <c r="C22" s="86" t="s">
        <v>828</v>
      </c>
      <c r="D22" s="200"/>
      <c r="E22" s="99"/>
      <c r="F22" s="87"/>
      <c r="H22" s="32">
        <f>IF(ISBLANK(D22),0,1)</f>
        <v>0</v>
      </c>
    </row>
    <row r="23" spans="1:9" s="32" customFormat="1">
      <c r="A23" s="17" t="s">
        <v>829</v>
      </c>
      <c r="B23" s="18"/>
      <c r="C23" s="88" t="s">
        <v>830</v>
      </c>
      <c r="D23" s="201"/>
      <c r="E23" s="100"/>
      <c r="F23" s="89"/>
      <c r="H23" s="108">
        <f t="shared" ref="H23:H25" si="2">IF(ISBLANK(D23),0,1)</f>
        <v>0</v>
      </c>
    </row>
    <row r="24" spans="1:9" s="32" customFormat="1">
      <c r="A24" s="17" t="s">
        <v>855</v>
      </c>
      <c r="B24" s="18"/>
      <c r="C24" s="88" t="s">
        <v>831</v>
      </c>
      <c r="D24" s="201"/>
      <c r="E24" s="100"/>
      <c r="F24" s="89"/>
      <c r="H24" s="108">
        <f t="shared" si="2"/>
        <v>0</v>
      </c>
    </row>
    <row r="25" spans="1:9" ht="13.8" thickBot="1">
      <c r="A25" s="19" t="s">
        <v>832</v>
      </c>
      <c r="B25" s="20"/>
      <c r="C25" s="90" t="s">
        <v>833</v>
      </c>
      <c r="D25" s="202"/>
      <c r="E25" s="101"/>
      <c r="F25" s="91"/>
      <c r="H25" s="108">
        <f t="shared" si="2"/>
        <v>0</v>
      </c>
      <c r="I25">
        <f>H22+H23+H24+H25</f>
        <v>0</v>
      </c>
    </row>
    <row r="26" spans="1:9" ht="13.8" thickBot="1">
      <c r="A26" s="95" t="s">
        <v>834</v>
      </c>
      <c r="B26" s="96"/>
      <c r="C26" s="199"/>
      <c r="D26" s="102" t="s">
        <v>814</v>
      </c>
      <c r="E26" s="193"/>
      <c r="F26" s="194"/>
    </row>
    <row r="27" spans="1:9" s="108" customFormat="1" ht="13.8" thickBot="1">
      <c r="A27" s="11"/>
      <c r="B27" s="107"/>
      <c r="C27" s="107"/>
      <c r="D27" s="21"/>
      <c r="E27" s="21"/>
      <c r="F27" s="21"/>
    </row>
    <row r="28" spans="1:9" ht="13.8" thickBot="1">
      <c r="A28" s="683" t="s">
        <v>835</v>
      </c>
      <c r="B28" s="684"/>
      <c r="C28" s="684"/>
      <c r="D28" s="14"/>
      <c r="E28" s="92" t="s">
        <v>91</v>
      </c>
      <c r="F28" s="102" t="s">
        <v>1065</v>
      </c>
    </row>
    <row r="29" spans="1:9" ht="13.8" thickBot="1">
      <c r="A29" s="685" t="s">
        <v>836</v>
      </c>
      <c r="B29" s="686"/>
      <c r="C29" s="686"/>
      <c r="D29" s="658"/>
      <c r="E29" s="94" t="s">
        <v>548</v>
      </c>
      <c r="F29" s="203"/>
    </row>
    <row r="31" spans="1:9" ht="13.8" thickBot="1">
      <c r="A31" s="32"/>
      <c r="B31" s="32"/>
      <c r="C31" s="32"/>
      <c r="D31" s="32"/>
      <c r="E31" s="32"/>
      <c r="F31" s="32"/>
    </row>
    <row r="32" spans="1:9">
      <c r="A32" s="62" t="s">
        <v>794</v>
      </c>
      <c r="B32" s="63"/>
      <c r="C32" s="63"/>
      <c r="D32" s="64"/>
      <c r="E32" s="116"/>
      <c r="F32" s="117"/>
    </row>
    <row r="33" spans="1:6">
      <c r="A33" s="65" t="s">
        <v>795</v>
      </c>
      <c r="B33" s="66"/>
      <c r="C33" s="66"/>
      <c r="D33" s="67"/>
      <c r="E33" s="118"/>
      <c r="F33" s="119"/>
    </row>
    <row r="34" spans="1:6" ht="13.95" customHeight="1">
      <c r="A34" s="65" t="s">
        <v>796</v>
      </c>
      <c r="B34" s="66"/>
      <c r="C34" s="66"/>
      <c r="D34" s="67"/>
      <c r="E34" s="118"/>
      <c r="F34" s="119"/>
    </row>
    <row r="35" spans="1:6">
      <c r="A35" s="65" t="s">
        <v>797</v>
      </c>
      <c r="B35" s="66"/>
      <c r="C35" s="66"/>
      <c r="D35" s="67"/>
      <c r="E35" s="120"/>
      <c r="F35" s="121"/>
    </row>
    <row r="36" spans="1:6" ht="13.8" thickBot="1">
      <c r="A36" s="68" t="s">
        <v>798</v>
      </c>
      <c r="B36" s="69"/>
      <c r="C36" s="69"/>
      <c r="D36" s="70"/>
      <c r="E36" s="122"/>
      <c r="F36" s="123"/>
    </row>
    <row r="37" spans="1:6" ht="13.8" thickBot="1">
      <c r="A37" s="71"/>
      <c r="B37" s="71"/>
      <c r="C37" s="71"/>
      <c r="D37" s="71"/>
      <c r="E37" s="71"/>
      <c r="F37" s="71"/>
    </row>
    <row r="38" spans="1:6" ht="13.8" thickBot="1">
      <c r="A38" s="34" t="s">
        <v>368</v>
      </c>
      <c r="B38" s="35"/>
      <c r="C38" s="35"/>
      <c r="D38" s="35"/>
      <c r="E38" s="35"/>
      <c r="F38" s="36"/>
    </row>
    <row r="39" spans="1:6">
      <c r="A39" s="72" t="s">
        <v>799</v>
      </c>
      <c r="B39" s="37" t="s">
        <v>367</v>
      </c>
      <c r="C39" s="124"/>
      <c r="D39" s="124"/>
      <c r="E39" s="124"/>
      <c r="F39" s="125"/>
    </row>
    <row r="40" spans="1:6">
      <c r="A40" s="38" t="s">
        <v>800</v>
      </c>
      <c r="B40" s="39"/>
      <c r="C40" s="126"/>
      <c r="D40" s="126"/>
      <c r="E40" s="126"/>
      <c r="F40" s="127"/>
    </row>
    <row r="41" spans="1:6">
      <c r="A41" s="38" t="s">
        <v>801</v>
      </c>
      <c r="B41" s="40"/>
      <c r="C41" s="126"/>
      <c r="D41" s="126"/>
      <c r="E41" s="126"/>
      <c r="F41" s="127"/>
    </row>
    <row r="42" spans="1:6">
      <c r="A42" s="38" t="s">
        <v>802</v>
      </c>
      <c r="B42" s="73"/>
      <c r="C42" s="126"/>
      <c r="D42" s="126"/>
      <c r="E42" s="126"/>
      <c r="F42" s="127"/>
    </row>
    <row r="43" spans="1:6">
      <c r="A43" s="38" t="s">
        <v>803</v>
      </c>
      <c r="B43" s="39"/>
      <c r="C43" s="128"/>
      <c r="D43" s="128"/>
      <c r="E43" s="128"/>
      <c r="F43" s="129"/>
    </row>
    <row r="44" spans="1:6">
      <c r="A44" s="674" t="s">
        <v>804</v>
      </c>
      <c r="B44" s="675"/>
      <c r="C44" s="676"/>
      <c r="D44" s="110"/>
      <c r="E44" s="110"/>
      <c r="F44" s="111"/>
    </row>
    <row r="45" spans="1:6">
      <c r="A45" s="38" t="s">
        <v>805</v>
      </c>
      <c r="B45" s="40"/>
      <c r="C45" s="74"/>
      <c r="D45" s="112"/>
      <c r="E45" s="112"/>
      <c r="F45" s="113"/>
    </row>
    <row r="46" spans="1:6">
      <c r="A46" s="65" t="s">
        <v>806</v>
      </c>
      <c r="B46" s="656">
        <v>90</v>
      </c>
      <c r="C46" s="75"/>
      <c r="D46" s="76" t="s">
        <v>813</v>
      </c>
      <c r="E46" s="39">
        <v>150</v>
      </c>
      <c r="F46" s="77"/>
    </row>
    <row r="47" spans="1:6">
      <c r="A47" s="65" t="s">
        <v>807</v>
      </c>
      <c r="B47" s="53"/>
      <c r="C47" s="110"/>
      <c r="D47" s="110"/>
      <c r="E47" s="110"/>
      <c r="F47" s="111"/>
    </row>
    <row r="48" spans="1:6" ht="13.8" thickBot="1">
      <c r="A48" s="38" t="s">
        <v>808</v>
      </c>
      <c r="B48" s="53"/>
      <c r="C48" s="114"/>
      <c r="D48" s="114"/>
      <c r="E48" s="114"/>
      <c r="F48" s="115"/>
    </row>
    <row r="49" spans="1:6">
      <c r="A49" s="677" t="s">
        <v>809</v>
      </c>
      <c r="B49" s="678"/>
      <c r="C49" s="78"/>
      <c r="D49" s="79" t="s">
        <v>811</v>
      </c>
      <c r="E49" s="80"/>
      <c r="F49" s="81"/>
    </row>
    <row r="50" spans="1:6" ht="13.8" thickBot="1">
      <c r="A50" s="679" t="s">
        <v>810</v>
      </c>
      <c r="B50" s="680"/>
      <c r="C50" s="82"/>
      <c r="D50" s="83" t="s">
        <v>812</v>
      </c>
      <c r="E50" s="84"/>
      <c r="F50" s="85"/>
    </row>
  </sheetData>
  <mergeCells count="8">
    <mergeCell ref="A14:B14"/>
    <mergeCell ref="A19:B19"/>
    <mergeCell ref="A44:C44"/>
    <mergeCell ref="A49:B49"/>
    <mergeCell ref="A50:B50"/>
    <mergeCell ref="A15:B15"/>
    <mergeCell ref="A28:C28"/>
    <mergeCell ref="A29:C29"/>
  </mergeCells>
  <pageMargins left="0.70866141732283472" right="0.70866141732283472" top="0.74803149606299213" bottom="0.74803149606299213" header="0.31496062992125984" footer="0.31496062992125984"/>
  <pageSetup paperSize="9" scale="52" orientation="portrait" r:id="rId1"/>
  <headerFooter>
    <oddFooter>&amp;RBDB/CERT/FORMULIER/FASEN/VBVSNET_UG1/01-06-2019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4140625" defaultRowHeight="15" customHeight="1"/>
  <cols>
    <col min="1" max="1" width="27.88671875" style="551" customWidth="1"/>
    <col min="2" max="2" width="64.33203125" style="551" customWidth="1"/>
    <col min="3" max="3" width="40.33203125" style="551" customWidth="1"/>
    <col min="4" max="4" width="39.88671875" style="551" customWidth="1"/>
    <col min="5" max="5" width="63.33203125" style="551" customWidth="1"/>
    <col min="6" max="26" width="11.44140625" style="551" customWidth="1"/>
    <col min="27" max="16384" width="14.44140625" style="551"/>
  </cols>
  <sheetData>
    <row r="1" spans="1:26" ht="10.5" customHeight="1">
      <c r="A1" s="599"/>
      <c r="B1" s="599"/>
      <c r="C1" s="599"/>
      <c r="D1" s="599"/>
      <c r="E1" s="599"/>
      <c r="F1" s="599"/>
      <c r="G1" s="599"/>
      <c r="H1" s="599"/>
      <c r="I1" s="599"/>
      <c r="J1" s="599"/>
      <c r="K1" s="599"/>
      <c r="L1" s="599"/>
      <c r="M1" s="599"/>
      <c r="N1" s="599"/>
      <c r="O1" s="599"/>
      <c r="P1" s="599"/>
      <c r="Q1" s="599"/>
      <c r="R1" s="599"/>
      <c r="S1" s="599"/>
      <c r="T1" s="599"/>
      <c r="U1" s="599"/>
      <c r="V1" s="599"/>
      <c r="W1" s="599"/>
      <c r="X1" s="599"/>
      <c r="Y1" s="599"/>
      <c r="Z1" s="599"/>
    </row>
    <row r="2" spans="1:26" ht="10.5" customHeight="1">
      <c r="A2" s="599" t="s">
        <v>1064</v>
      </c>
      <c r="B2" s="599"/>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6" ht="10.5" customHeight="1">
      <c r="A3" s="599"/>
      <c r="B3" s="599"/>
      <c r="C3" s="599"/>
      <c r="D3" s="599"/>
      <c r="E3" s="599"/>
      <c r="F3" s="599"/>
      <c r="G3" s="599"/>
      <c r="H3" s="599"/>
      <c r="I3" s="599"/>
      <c r="J3" s="599"/>
      <c r="K3" s="599"/>
      <c r="L3" s="599"/>
      <c r="M3" s="599"/>
      <c r="N3" s="599"/>
      <c r="O3" s="599"/>
      <c r="P3" s="599"/>
      <c r="Q3" s="599"/>
      <c r="R3" s="599"/>
      <c r="S3" s="599"/>
      <c r="T3" s="599"/>
      <c r="U3" s="599"/>
      <c r="V3" s="599"/>
      <c r="W3" s="599"/>
      <c r="X3" s="599"/>
      <c r="Y3" s="599"/>
      <c r="Z3" s="599"/>
    </row>
    <row r="4" spans="1:26" ht="10.5" customHeight="1">
      <c r="A4" s="600"/>
      <c r="B4" s="602" t="s">
        <v>1063</v>
      </c>
      <c r="C4" s="602" t="s">
        <v>1062</v>
      </c>
      <c r="D4" s="602" t="s">
        <v>1061</v>
      </c>
      <c r="E4" s="603" t="s">
        <v>1060</v>
      </c>
      <c r="F4" s="602" t="s">
        <v>1059</v>
      </c>
      <c r="G4" s="603"/>
      <c r="H4" s="603"/>
      <c r="I4" s="599"/>
      <c r="J4" s="599"/>
      <c r="K4" s="599"/>
      <c r="L4" s="599"/>
      <c r="M4" s="599"/>
      <c r="N4" s="599"/>
      <c r="O4" s="599"/>
      <c r="P4" s="599"/>
      <c r="Q4" s="599"/>
      <c r="R4" s="599"/>
      <c r="S4" s="599"/>
      <c r="T4" s="599"/>
      <c r="U4" s="599"/>
      <c r="V4" s="599"/>
      <c r="W4" s="599"/>
      <c r="X4" s="599"/>
      <c r="Y4" s="599"/>
      <c r="Z4" s="599"/>
    </row>
    <row r="5" spans="1:26" ht="10.5" customHeight="1">
      <c r="A5" s="604" t="s">
        <v>0</v>
      </c>
      <c r="B5" s="605" t="s">
        <v>1054</v>
      </c>
      <c r="C5" s="605" t="s">
        <v>1</v>
      </c>
      <c r="D5" s="605" t="s">
        <v>2</v>
      </c>
      <c r="E5" s="605" t="s">
        <v>3</v>
      </c>
      <c r="F5" s="606"/>
      <c r="G5" s="607"/>
      <c r="H5" s="608"/>
      <c r="I5" s="599"/>
      <c r="J5" s="599"/>
      <c r="K5" s="599"/>
      <c r="L5" s="599"/>
      <c r="M5" s="599"/>
      <c r="N5" s="599"/>
      <c r="O5" s="599"/>
      <c r="P5" s="599"/>
      <c r="Q5" s="599"/>
      <c r="R5" s="599"/>
      <c r="S5" s="599"/>
      <c r="T5" s="599"/>
      <c r="U5" s="599"/>
      <c r="V5" s="599"/>
      <c r="W5" s="599"/>
      <c r="X5" s="599"/>
      <c r="Y5" s="599"/>
      <c r="Z5" s="599"/>
    </row>
    <row r="6" spans="1:26" ht="10.5" customHeight="1">
      <c r="A6" s="610"/>
      <c r="B6" s="611" t="s">
        <v>4</v>
      </c>
      <c r="C6" s="611" t="s">
        <v>5</v>
      </c>
      <c r="D6" s="611" t="s">
        <v>6</v>
      </c>
      <c r="E6" s="611" t="s">
        <v>7</v>
      </c>
      <c r="F6" s="613"/>
      <c r="G6" s="599"/>
      <c r="H6" s="614"/>
      <c r="I6" s="599"/>
      <c r="J6" s="599"/>
      <c r="K6" s="599"/>
      <c r="L6" s="599"/>
      <c r="M6" s="599"/>
      <c r="N6" s="599"/>
      <c r="O6" s="599"/>
      <c r="P6" s="599"/>
      <c r="Q6" s="599"/>
      <c r="R6" s="599"/>
      <c r="S6" s="599"/>
      <c r="T6" s="599"/>
      <c r="U6" s="599"/>
      <c r="V6" s="599"/>
      <c r="W6" s="599"/>
      <c r="X6" s="599"/>
      <c r="Y6" s="599"/>
      <c r="Z6" s="599"/>
    </row>
    <row r="7" spans="1:26" ht="10.5" customHeight="1">
      <c r="A7" s="610"/>
      <c r="B7" s="611" t="s">
        <v>8</v>
      </c>
      <c r="C7" s="611" t="s">
        <v>9</v>
      </c>
      <c r="D7" s="611" t="s">
        <v>10</v>
      </c>
      <c r="E7" s="611" t="s">
        <v>11</v>
      </c>
      <c r="F7" s="613"/>
      <c r="G7" s="599"/>
      <c r="H7" s="614"/>
      <c r="I7" s="599"/>
      <c r="J7" s="599"/>
      <c r="K7" s="599"/>
      <c r="L7" s="599"/>
      <c r="M7" s="599"/>
      <c r="N7" s="599"/>
      <c r="O7" s="599"/>
      <c r="P7" s="599"/>
      <c r="Q7" s="599"/>
      <c r="R7" s="599"/>
      <c r="S7" s="599"/>
      <c r="T7" s="599"/>
      <c r="U7" s="599"/>
      <c r="V7" s="599"/>
      <c r="W7" s="599"/>
      <c r="X7" s="599"/>
      <c r="Y7" s="599"/>
      <c r="Z7" s="599"/>
    </row>
    <row r="8" spans="1:26" ht="10.5" customHeight="1">
      <c r="A8" s="610"/>
      <c r="B8" s="611" t="s">
        <v>12</v>
      </c>
      <c r="C8" s="610"/>
      <c r="D8" s="610"/>
      <c r="E8" s="610"/>
      <c r="F8" s="613"/>
      <c r="G8" s="599"/>
      <c r="H8" s="614"/>
      <c r="I8" s="599"/>
      <c r="J8" s="599"/>
      <c r="K8" s="599"/>
      <c r="L8" s="599"/>
      <c r="M8" s="599"/>
      <c r="N8" s="599"/>
      <c r="O8" s="599"/>
      <c r="P8" s="599"/>
      <c r="Q8" s="599"/>
      <c r="R8" s="599"/>
      <c r="S8" s="599"/>
      <c r="T8" s="599"/>
      <c r="U8" s="599"/>
      <c r="V8" s="599"/>
      <c r="W8" s="599"/>
      <c r="X8" s="599"/>
      <c r="Y8" s="599"/>
      <c r="Z8" s="599"/>
    </row>
    <row r="9" spans="1:26" ht="10.5" customHeight="1">
      <c r="A9" s="610"/>
      <c r="B9" s="611" t="s">
        <v>13</v>
      </c>
      <c r="C9" s="610"/>
      <c r="D9" s="610"/>
      <c r="E9" s="610"/>
      <c r="F9" s="613"/>
      <c r="G9" s="599"/>
      <c r="H9" s="614"/>
      <c r="I9" s="599"/>
      <c r="J9" s="599"/>
      <c r="K9" s="599"/>
      <c r="L9" s="599"/>
      <c r="M9" s="599"/>
      <c r="N9" s="599"/>
      <c r="O9" s="599"/>
      <c r="P9" s="599"/>
      <c r="Q9" s="599"/>
      <c r="R9" s="599"/>
      <c r="S9" s="599"/>
      <c r="T9" s="599"/>
      <c r="U9" s="599"/>
      <c r="V9" s="599"/>
      <c r="W9" s="599"/>
      <c r="X9" s="599"/>
      <c r="Y9" s="599"/>
      <c r="Z9" s="599"/>
    </row>
    <row r="10" spans="1:26" ht="10.5" customHeight="1">
      <c r="A10" s="610"/>
      <c r="B10" s="611" t="s">
        <v>14</v>
      </c>
      <c r="C10" s="610"/>
      <c r="D10" s="610"/>
      <c r="E10" s="610"/>
      <c r="F10" s="613"/>
      <c r="G10" s="599"/>
      <c r="H10" s="614"/>
      <c r="I10" s="599"/>
      <c r="J10" s="599"/>
      <c r="K10" s="599"/>
      <c r="L10" s="599"/>
      <c r="M10" s="599"/>
      <c r="N10" s="599"/>
      <c r="O10" s="599"/>
      <c r="P10" s="599"/>
      <c r="Q10" s="599"/>
      <c r="R10" s="599"/>
      <c r="S10" s="599"/>
      <c r="T10" s="599"/>
      <c r="U10" s="599"/>
      <c r="V10" s="599"/>
      <c r="W10" s="599"/>
      <c r="X10" s="599"/>
      <c r="Y10" s="599"/>
      <c r="Z10" s="599"/>
    </row>
    <row r="11" spans="1:26" ht="10.5" customHeight="1">
      <c r="A11" s="610"/>
      <c r="B11" s="611" t="s">
        <v>15</v>
      </c>
      <c r="C11" s="610"/>
      <c r="D11" s="610"/>
      <c r="E11" s="610"/>
      <c r="F11" s="613"/>
      <c r="G11" s="599"/>
      <c r="H11" s="614"/>
      <c r="I11" s="599"/>
      <c r="J11" s="599"/>
      <c r="K11" s="599"/>
      <c r="L11" s="599"/>
      <c r="M11" s="599"/>
      <c r="N11" s="599"/>
      <c r="O11" s="599"/>
      <c r="P11" s="599"/>
      <c r="Q11" s="599"/>
      <c r="R11" s="599"/>
      <c r="S11" s="599"/>
      <c r="T11" s="599"/>
      <c r="U11" s="599"/>
      <c r="V11" s="599"/>
      <c r="W11" s="599"/>
      <c r="X11" s="599"/>
      <c r="Y11" s="599"/>
      <c r="Z11" s="599"/>
    </row>
    <row r="12" spans="1:26" ht="10.5" customHeight="1">
      <c r="A12" s="610"/>
      <c r="B12" s="611" t="s">
        <v>1051</v>
      </c>
      <c r="C12" s="610"/>
      <c r="D12" s="610"/>
      <c r="E12" s="610"/>
      <c r="F12" s="613"/>
      <c r="G12" s="599"/>
      <c r="H12" s="614"/>
      <c r="I12" s="599"/>
      <c r="J12" s="599"/>
      <c r="K12" s="599"/>
      <c r="L12" s="599"/>
      <c r="M12" s="599"/>
      <c r="N12" s="599"/>
      <c r="O12" s="599"/>
      <c r="P12" s="599"/>
      <c r="Q12" s="599"/>
      <c r="R12" s="599"/>
      <c r="S12" s="599"/>
      <c r="T12" s="599"/>
      <c r="U12" s="599"/>
      <c r="V12" s="599"/>
      <c r="W12" s="599"/>
      <c r="X12" s="599"/>
      <c r="Y12" s="599"/>
      <c r="Z12" s="599"/>
    </row>
    <row r="13" spans="1:26" ht="10.5" customHeight="1">
      <c r="A13" s="616"/>
      <c r="B13" s="616"/>
      <c r="C13" s="616"/>
      <c r="D13" s="616"/>
      <c r="E13" s="616"/>
      <c r="F13" s="618"/>
      <c r="G13" s="620"/>
      <c r="H13" s="622"/>
      <c r="I13" s="599"/>
      <c r="J13" s="599"/>
      <c r="K13" s="599"/>
      <c r="L13" s="599"/>
      <c r="M13" s="599"/>
      <c r="N13" s="599"/>
      <c r="O13" s="599"/>
      <c r="P13" s="599"/>
      <c r="Q13" s="599"/>
      <c r="R13" s="599"/>
      <c r="S13" s="599"/>
      <c r="T13" s="599"/>
      <c r="U13" s="599"/>
      <c r="V13" s="599"/>
      <c r="W13" s="599"/>
      <c r="X13" s="599"/>
      <c r="Y13" s="599"/>
      <c r="Z13" s="599"/>
    </row>
    <row r="14" spans="1:26" ht="10.5" customHeight="1">
      <c r="A14" s="604" t="s">
        <v>18</v>
      </c>
      <c r="B14" s="605" t="s">
        <v>19</v>
      </c>
      <c r="C14" s="624"/>
      <c r="D14" s="624" t="s">
        <v>20</v>
      </c>
      <c r="E14" s="605" t="s">
        <v>21</v>
      </c>
      <c r="F14" s="606"/>
      <c r="G14" s="607"/>
      <c r="H14" s="608"/>
      <c r="I14" s="599"/>
      <c r="J14" s="599"/>
      <c r="K14" s="599"/>
      <c r="L14" s="599"/>
      <c r="M14" s="599"/>
      <c r="N14" s="599"/>
      <c r="O14" s="599"/>
      <c r="P14" s="599"/>
      <c r="Q14" s="599"/>
      <c r="R14" s="599"/>
      <c r="S14" s="599"/>
      <c r="T14" s="599"/>
      <c r="U14" s="599"/>
      <c r="V14" s="599"/>
      <c r="W14" s="599"/>
      <c r="X14" s="599"/>
      <c r="Y14" s="599"/>
      <c r="Z14" s="599"/>
    </row>
    <row r="15" spans="1:26" ht="10.5" customHeight="1">
      <c r="A15" s="610"/>
      <c r="B15" s="611" t="s">
        <v>12</v>
      </c>
      <c r="C15" s="610"/>
      <c r="D15" s="610"/>
      <c r="E15" s="611" t="s">
        <v>22</v>
      </c>
      <c r="F15" s="613"/>
      <c r="G15" s="599"/>
      <c r="H15" s="614"/>
      <c r="I15" s="599"/>
      <c r="J15" s="599"/>
      <c r="K15" s="599"/>
      <c r="L15" s="599"/>
      <c r="M15" s="599"/>
      <c r="N15" s="599"/>
      <c r="O15" s="599"/>
      <c r="P15" s="599"/>
      <c r="Q15" s="599"/>
      <c r="R15" s="599"/>
      <c r="S15" s="599"/>
      <c r="T15" s="599"/>
      <c r="U15" s="599"/>
      <c r="V15" s="599"/>
      <c r="W15" s="599"/>
      <c r="X15" s="599"/>
      <c r="Y15" s="599"/>
      <c r="Z15" s="599"/>
    </row>
    <row r="16" spans="1:26" ht="10.5" customHeight="1">
      <c r="A16" s="610"/>
      <c r="B16" s="611" t="s">
        <v>23</v>
      </c>
      <c r="C16" s="610"/>
      <c r="D16" s="610"/>
      <c r="E16" s="611" t="s">
        <v>24</v>
      </c>
      <c r="F16" s="613"/>
      <c r="G16" s="599"/>
      <c r="H16" s="614"/>
      <c r="I16" s="599"/>
      <c r="J16" s="599"/>
      <c r="K16" s="599"/>
      <c r="L16" s="599"/>
      <c r="M16" s="599"/>
      <c r="N16" s="599"/>
      <c r="O16" s="599"/>
      <c r="P16" s="599"/>
      <c r="Q16" s="599"/>
      <c r="R16" s="599"/>
      <c r="S16" s="599"/>
      <c r="T16" s="599"/>
      <c r="U16" s="599"/>
      <c r="V16" s="599"/>
      <c r="W16" s="599"/>
      <c r="X16" s="599"/>
      <c r="Y16" s="599"/>
      <c r="Z16" s="599"/>
    </row>
    <row r="17" spans="1:26" ht="10.5" customHeight="1">
      <c r="A17" s="610"/>
      <c r="B17" s="610" t="s">
        <v>25</v>
      </c>
      <c r="C17" s="610"/>
      <c r="D17" s="610"/>
      <c r="E17" s="611" t="s">
        <v>26</v>
      </c>
      <c r="F17" s="613"/>
      <c r="G17" s="599"/>
      <c r="H17" s="614"/>
      <c r="I17" s="599"/>
      <c r="J17" s="599"/>
      <c r="K17" s="599"/>
      <c r="L17" s="599"/>
      <c r="M17" s="599"/>
      <c r="N17" s="599"/>
      <c r="O17" s="599"/>
      <c r="P17" s="599"/>
      <c r="Q17" s="599"/>
      <c r="R17" s="599"/>
      <c r="S17" s="599"/>
      <c r="T17" s="599"/>
      <c r="U17" s="599"/>
      <c r="V17" s="599"/>
      <c r="W17" s="599"/>
      <c r="X17" s="599"/>
      <c r="Y17" s="599"/>
      <c r="Z17" s="599"/>
    </row>
    <row r="18" spans="1:26" ht="10.5" customHeight="1">
      <c r="A18" s="610"/>
      <c r="B18" s="610"/>
      <c r="C18" s="610"/>
      <c r="D18" s="610"/>
      <c r="E18" s="611" t="s">
        <v>27</v>
      </c>
      <c r="F18" s="613"/>
      <c r="G18" s="599"/>
      <c r="H18" s="614"/>
      <c r="I18" s="599"/>
      <c r="J18" s="599"/>
      <c r="K18" s="599"/>
      <c r="L18" s="599"/>
      <c r="M18" s="599"/>
      <c r="N18" s="599"/>
      <c r="O18" s="599"/>
      <c r="P18" s="599"/>
      <c r="Q18" s="599"/>
      <c r="R18" s="599"/>
      <c r="S18" s="599"/>
      <c r="T18" s="599"/>
      <c r="U18" s="599"/>
      <c r="V18" s="599"/>
      <c r="W18" s="599"/>
      <c r="X18" s="599"/>
      <c r="Y18" s="599"/>
      <c r="Z18" s="599"/>
    </row>
    <row r="19" spans="1:26" ht="10.5" customHeight="1">
      <c r="A19" s="616"/>
      <c r="B19" s="610"/>
      <c r="C19" s="616"/>
      <c r="D19" s="616"/>
      <c r="E19" s="616"/>
      <c r="F19" s="618"/>
      <c r="G19" s="620"/>
      <c r="H19" s="622"/>
      <c r="I19" s="599"/>
      <c r="J19" s="599"/>
      <c r="K19" s="599"/>
      <c r="L19" s="599"/>
      <c r="M19" s="599"/>
      <c r="N19" s="599"/>
      <c r="O19" s="599"/>
      <c r="P19" s="599"/>
      <c r="Q19" s="599"/>
      <c r="R19" s="599"/>
      <c r="S19" s="599"/>
      <c r="T19" s="599"/>
      <c r="U19" s="599"/>
      <c r="V19" s="599"/>
      <c r="W19" s="599"/>
      <c r="X19" s="599"/>
      <c r="Y19" s="599"/>
      <c r="Z19" s="599"/>
    </row>
    <row r="20" spans="1:26" ht="10.5" customHeight="1">
      <c r="A20" s="629" t="s">
        <v>1058</v>
      </c>
      <c r="B20" s="605" t="s">
        <v>28</v>
      </c>
      <c r="C20" s="630" t="s">
        <v>136</v>
      </c>
      <c r="D20" s="630" t="s">
        <v>29</v>
      </c>
      <c r="E20" s="605" t="s">
        <v>30</v>
      </c>
      <c r="F20" s="613"/>
      <c r="G20" s="599"/>
      <c r="H20" s="614"/>
      <c r="I20" s="599"/>
      <c r="J20" s="599"/>
      <c r="K20" s="599"/>
      <c r="L20" s="599"/>
      <c r="M20" s="599"/>
      <c r="N20" s="599"/>
      <c r="O20" s="599"/>
      <c r="P20" s="599"/>
      <c r="Q20" s="599"/>
      <c r="R20" s="599"/>
      <c r="S20" s="599"/>
      <c r="T20" s="599"/>
      <c r="U20" s="599"/>
      <c r="V20" s="599"/>
      <c r="W20" s="599"/>
      <c r="X20" s="599"/>
      <c r="Y20" s="599"/>
      <c r="Z20" s="599"/>
    </row>
    <row r="21" spans="1:26" ht="10.5" customHeight="1">
      <c r="A21" s="632" t="s">
        <v>1057</v>
      </c>
      <c r="B21" s="633" t="s">
        <v>31</v>
      </c>
      <c r="C21" s="613" t="s">
        <v>32</v>
      </c>
      <c r="D21" s="633" t="s">
        <v>33</v>
      </c>
      <c r="E21" s="610" t="s">
        <v>34</v>
      </c>
      <c r="F21" s="613"/>
      <c r="G21" s="599"/>
      <c r="H21" s="614"/>
      <c r="I21" s="599"/>
      <c r="J21" s="599"/>
      <c r="K21" s="599"/>
      <c r="L21" s="599"/>
      <c r="M21" s="599"/>
      <c r="N21" s="599"/>
      <c r="O21" s="599"/>
      <c r="P21" s="599"/>
      <c r="Q21" s="599"/>
      <c r="R21" s="599"/>
      <c r="S21" s="599"/>
      <c r="T21" s="599"/>
      <c r="U21" s="599"/>
      <c r="V21" s="599"/>
      <c r="W21" s="599"/>
      <c r="X21" s="599"/>
      <c r="Y21" s="599"/>
      <c r="Z21" s="599"/>
    </row>
    <row r="22" spans="1:26" ht="10.5" customHeight="1">
      <c r="A22" s="613"/>
      <c r="B22" s="633" t="s">
        <v>35</v>
      </c>
      <c r="C22" s="610"/>
      <c r="D22" s="584" t="s">
        <v>36</v>
      </c>
      <c r="E22" s="610"/>
      <c r="F22" s="613"/>
      <c r="G22" s="599"/>
      <c r="H22" s="614"/>
      <c r="I22" s="599"/>
      <c r="J22" s="599"/>
      <c r="K22" s="599"/>
      <c r="L22" s="599"/>
      <c r="M22" s="599"/>
      <c r="N22" s="599"/>
      <c r="O22" s="599"/>
      <c r="P22" s="599"/>
      <c r="Q22" s="599"/>
      <c r="R22" s="599"/>
      <c r="S22" s="599"/>
      <c r="T22" s="599"/>
      <c r="U22" s="599"/>
      <c r="V22" s="599"/>
      <c r="W22" s="599"/>
      <c r="X22" s="599"/>
      <c r="Y22" s="599"/>
      <c r="Z22" s="599"/>
    </row>
    <row r="23" spans="1:26" ht="10.5" customHeight="1">
      <c r="A23" s="610"/>
      <c r="B23" s="584" t="s">
        <v>37</v>
      </c>
      <c r="C23" s="610"/>
      <c r="D23" s="584" t="s">
        <v>38</v>
      </c>
      <c r="E23" s="610"/>
      <c r="F23" s="613"/>
      <c r="G23" s="599"/>
      <c r="H23" s="614"/>
      <c r="I23" s="599"/>
      <c r="J23" s="599"/>
      <c r="K23" s="599"/>
      <c r="L23" s="599"/>
      <c r="M23" s="599"/>
      <c r="N23" s="599"/>
      <c r="O23" s="599"/>
      <c r="P23" s="599"/>
      <c r="Q23" s="599"/>
      <c r="R23" s="599"/>
      <c r="S23" s="599"/>
      <c r="T23" s="599"/>
      <c r="U23" s="599"/>
      <c r="V23" s="599"/>
      <c r="W23" s="599"/>
      <c r="X23" s="599"/>
      <c r="Y23" s="599"/>
      <c r="Z23" s="599"/>
    </row>
    <row r="24" spans="1:26" ht="10.5" customHeight="1">
      <c r="A24" s="610"/>
      <c r="B24" s="584" t="s">
        <v>39</v>
      </c>
      <c r="C24" s="610"/>
      <c r="D24" s="599" t="s">
        <v>40</v>
      </c>
      <c r="E24" s="610"/>
      <c r="F24" s="613"/>
      <c r="G24" s="599"/>
      <c r="H24" s="614"/>
      <c r="I24" s="599"/>
      <c r="J24" s="599"/>
      <c r="K24" s="599"/>
      <c r="L24" s="599"/>
      <c r="M24" s="599"/>
      <c r="N24" s="599"/>
      <c r="O24" s="599"/>
      <c r="P24" s="599"/>
      <c r="Q24" s="599"/>
      <c r="R24" s="599"/>
      <c r="S24" s="599"/>
      <c r="T24" s="599"/>
      <c r="U24" s="599"/>
      <c r="V24" s="599"/>
      <c r="W24" s="599"/>
      <c r="X24" s="599"/>
      <c r="Y24" s="599"/>
      <c r="Z24" s="599"/>
    </row>
    <row r="25" spans="1:26" ht="10.5" customHeight="1">
      <c r="A25" s="610"/>
      <c r="B25" s="584" t="s">
        <v>41</v>
      </c>
      <c r="C25" s="610"/>
      <c r="D25" s="610"/>
      <c r="E25" s="610"/>
      <c r="F25" s="613"/>
      <c r="G25" s="599"/>
      <c r="H25" s="614"/>
      <c r="I25" s="599"/>
      <c r="J25" s="599"/>
      <c r="K25" s="599"/>
      <c r="L25" s="599"/>
      <c r="M25" s="599"/>
      <c r="N25" s="599"/>
      <c r="O25" s="599"/>
      <c r="P25" s="599"/>
      <c r="Q25" s="599"/>
      <c r="R25" s="599"/>
      <c r="S25" s="599"/>
      <c r="T25" s="599"/>
      <c r="U25" s="599"/>
      <c r="V25" s="599"/>
      <c r="W25" s="599"/>
      <c r="X25" s="599"/>
      <c r="Y25" s="599"/>
      <c r="Z25" s="599"/>
    </row>
    <row r="26" spans="1:26" ht="10.5" customHeight="1">
      <c r="A26" s="610"/>
      <c r="B26" s="610"/>
      <c r="C26" s="610"/>
      <c r="D26" s="610"/>
      <c r="E26" s="610"/>
      <c r="F26" s="613"/>
      <c r="G26" s="599"/>
      <c r="H26" s="614"/>
      <c r="I26" s="599"/>
      <c r="J26" s="599"/>
      <c r="K26" s="599"/>
      <c r="L26" s="599"/>
      <c r="M26" s="599"/>
      <c r="N26" s="599"/>
      <c r="O26" s="599"/>
      <c r="P26" s="599"/>
      <c r="Q26" s="599"/>
      <c r="R26" s="599"/>
      <c r="S26" s="599"/>
      <c r="T26" s="599"/>
      <c r="U26" s="599"/>
      <c r="V26" s="599"/>
      <c r="W26" s="599"/>
      <c r="X26" s="599"/>
      <c r="Y26" s="599"/>
      <c r="Z26" s="599"/>
    </row>
    <row r="27" spans="1:26" ht="10.5" customHeight="1">
      <c r="A27" s="610"/>
      <c r="B27" s="610"/>
      <c r="C27" s="610"/>
      <c r="D27" s="610"/>
      <c r="E27" s="610"/>
      <c r="F27" s="613"/>
      <c r="G27" s="599"/>
      <c r="H27" s="614"/>
      <c r="I27" s="599"/>
      <c r="J27" s="599"/>
      <c r="K27" s="599"/>
      <c r="L27" s="599"/>
      <c r="M27" s="599"/>
      <c r="N27" s="599"/>
      <c r="O27" s="599"/>
      <c r="P27" s="599"/>
      <c r="Q27" s="599"/>
      <c r="R27" s="599"/>
      <c r="S27" s="599"/>
      <c r="T27" s="599"/>
      <c r="U27" s="599"/>
      <c r="V27" s="599"/>
      <c r="W27" s="599"/>
      <c r="X27" s="599"/>
      <c r="Y27" s="599"/>
      <c r="Z27" s="599"/>
    </row>
    <row r="28" spans="1:26" ht="10.5" customHeight="1">
      <c r="A28" s="610"/>
      <c r="B28" s="610"/>
      <c r="C28" s="610"/>
      <c r="D28" s="610"/>
      <c r="E28" s="610"/>
      <c r="F28" s="613"/>
      <c r="G28" s="599"/>
      <c r="H28" s="614"/>
      <c r="I28" s="599"/>
      <c r="J28" s="599"/>
      <c r="K28" s="599"/>
      <c r="L28" s="599"/>
      <c r="M28" s="599"/>
      <c r="N28" s="599"/>
      <c r="O28" s="599"/>
      <c r="P28" s="599"/>
      <c r="Q28" s="599"/>
      <c r="R28" s="599"/>
      <c r="S28" s="599"/>
      <c r="T28" s="599"/>
      <c r="U28" s="599"/>
      <c r="V28" s="599"/>
      <c r="W28" s="599"/>
      <c r="X28" s="599"/>
      <c r="Y28" s="599"/>
      <c r="Z28" s="599"/>
    </row>
    <row r="29" spans="1:26" ht="10.5" customHeight="1">
      <c r="A29" s="641" t="s">
        <v>42</v>
      </c>
      <c r="B29" s="605" t="s">
        <v>43</v>
      </c>
      <c r="C29" s="624"/>
      <c r="D29" s="605" t="s">
        <v>44</v>
      </c>
      <c r="E29" s="605" t="s">
        <v>45</v>
      </c>
      <c r="F29" s="606"/>
      <c r="G29" s="607"/>
      <c r="H29" s="608"/>
      <c r="I29" s="599"/>
      <c r="J29" s="599"/>
      <c r="K29" s="599"/>
      <c r="L29" s="599"/>
      <c r="M29" s="599"/>
      <c r="N29" s="599"/>
      <c r="O29" s="599"/>
      <c r="P29" s="599"/>
      <c r="Q29" s="599"/>
      <c r="R29" s="599"/>
      <c r="S29" s="599"/>
      <c r="T29" s="599"/>
      <c r="U29" s="599"/>
      <c r="V29" s="599"/>
      <c r="W29" s="599"/>
      <c r="X29" s="599"/>
      <c r="Y29" s="599"/>
      <c r="Z29" s="599"/>
    </row>
    <row r="30" spans="1:26" ht="10.5" customHeight="1">
      <c r="A30" s="642" t="s">
        <v>46</v>
      </c>
      <c r="B30" s="611" t="s">
        <v>1054</v>
      </c>
      <c r="C30" s="610"/>
      <c r="D30" s="611" t="s">
        <v>47</v>
      </c>
      <c r="E30" s="611" t="s">
        <v>48</v>
      </c>
      <c r="F30" s="613"/>
      <c r="G30" s="599"/>
      <c r="H30" s="614"/>
      <c r="I30" s="599"/>
      <c r="J30" s="599"/>
      <c r="K30" s="599"/>
      <c r="L30" s="599"/>
      <c r="M30" s="599"/>
      <c r="N30" s="599"/>
      <c r="O30" s="599"/>
      <c r="P30" s="599"/>
      <c r="Q30" s="599"/>
      <c r="R30" s="599"/>
      <c r="S30" s="599"/>
      <c r="T30" s="599"/>
      <c r="U30" s="599"/>
      <c r="V30" s="599"/>
      <c r="W30" s="599"/>
      <c r="X30" s="599"/>
      <c r="Y30" s="599"/>
      <c r="Z30" s="599"/>
    </row>
    <row r="31" spans="1:26" ht="10.5" customHeight="1">
      <c r="A31" s="610"/>
      <c r="B31" s="611" t="s">
        <v>1051</v>
      </c>
      <c r="C31" s="610"/>
      <c r="D31" s="611" t="s">
        <v>49</v>
      </c>
      <c r="E31" s="611" t="s">
        <v>50</v>
      </c>
      <c r="F31" s="613"/>
      <c r="G31" s="599"/>
      <c r="H31" s="614"/>
      <c r="I31" s="599"/>
      <c r="J31" s="599"/>
      <c r="K31" s="599"/>
      <c r="L31" s="599"/>
      <c r="M31" s="599"/>
      <c r="N31" s="599"/>
      <c r="O31" s="599"/>
      <c r="P31" s="599"/>
      <c r="Q31" s="599"/>
      <c r="R31" s="599"/>
      <c r="S31" s="599"/>
      <c r="T31" s="599"/>
      <c r="U31" s="599"/>
      <c r="V31" s="599"/>
      <c r="W31" s="599"/>
      <c r="X31" s="599"/>
      <c r="Y31" s="599"/>
      <c r="Z31" s="599"/>
    </row>
    <row r="32" spans="1:26" ht="10.5" customHeight="1">
      <c r="A32" s="610"/>
      <c r="B32" s="611" t="s">
        <v>1056</v>
      </c>
      <c r="C32" s="610"/>
      <c r="D32" s="611" t="s">
        <v>51</v>
      </c>
      <c r="E32" s="611" t="s">
        <v>7</v>
      </c>
      <c r="F32" s="613"/>
      <c r="G32" s="599"/>
      <c r="H32" s="614"/>
      <c r="I32" s="599"/>
      <c r="J32" s="599"/>
      <c r="K32" s="599"/>
      <c r="L32" s="599"/>
      <c r="M32" s="599"/>
      <c r="N32" s="599"/>
      <c r="O32" s="599"/>
      <c r="P32" s="599"/>
      <c r="Q32" s="599"/>
      <c r="R32" s="599"/>
      <c r="S32" s="599"/>
      <c r="T32" s="599"/>
      <c r="U32" s="599"/>
      <c r="V32" s="599"/>
      <c r="W32" s="599"/>
      <c r="X32" s="599"/>
      <c r="Y32" s="599"/>
      <c r="Z32" s="599"/>
    </row>
    <row r="33" spans="1:26" ht="10.5" customHeight="1">
      <c r="A33" s="610"/>
      <c r="B33" s="611" t="s">
        <v>52</v>
      </c>
      <c r="C33" s="610"/>
      <c r="D33" s="611" t="s">
        <v>53</v>
      </c>
      <c r="E33" s="611" t="s">
        <v>11</v>
      </c>
      <c r="F33" s="613"/>
      <c r="G33" s="599"/>
      <c r="H33" s="614"/>
      <c r="I33" s="599"/>
      <c r="J33" s="599"/>
      <c r="K33" s="599"/>
      <c r="L33" s="599"/>
      <c r="M33" s="599"/>
      <c r="N33" s="599"/>
      <c r="O33" s="599"/>
      <c r="P33" s="599"/>
      <c r="Q33" s="599"/>
      <c r="R33" s="599"/>
      <c r="S33" s="599"/>
      <c r="T33" s="599"/>
      <c r="U33" s="599"/>
      <c r="V33" s="599"/>
      <c r="W33" s="599"/>
      <c r="X33" s="599"/>
      <c r="Y33" s="599"/>
      <c r="Z33" s="599"/>
    </row>
    <row r="34" spans="1:26" ht="10.5" customHeight="1">
      <c r="A34" s="610"/>
      <c r="B34" s="610"/>
      <c r="C34" s="610"/>
      <c r="D34" s="611" t="s">
        <v>38</v>
      </c>
      <c r="E34" s="610"/>
      <c r="F34" s="613"/>
      <c r="G34" s="599"/>
      <c r="H34" s="614"/>
      <c r="I34" s="599"/>
      <c r="J34" s="599"/>
      <c r="K34" s="599"/>
      <c r="L34" s="599"/>
      <c r="M34" s="599"/>
      <c r="N34" s="599"/>
      <c r="O34" s="599"/>
      <c r="P34" s="599"/>
      <c r="Q34" s="599"/>
      <c r="R34" s="599"/>
      <c r="S34" s="599"/>
      <c r="T34" s="599"/>
      <c r="U34" s="599"/>
      <c r="V34" s="599"/>
      <c r="W34" s="599"/>
      <c r="X34" s="599"/>
      <c r="Y34" s="599"/>
      <c r="Z34" s="599"/>
    </row>
    <row r="35" spans="1:26" ht="10.5" customHeight="1">
      <c r="A35" s="610"/>
      <c r="B35" s="610"/>
      <c r="C35" s="610"/>
      <c r="D35" s="611" t="s">
        <v>54</v>
      </c>
      <c r="E35" s="610"/>
      <c r="F35" s="613"/>
      <c r="G35" s="599"/>
      <c r="H35" s="614"/>
      <c r="I35" s="599"/>
      <c r="J35" s="599"/>
      <c r="K35" s="599"/>
      <c r="L35" s="599"/>
      <c r="M35" s="599"/>
      <c r="N35" s="599"/>
      <c r="O35" s="599"/>
      <c r="P35" s="599"/>
      <c r="Q35" s="599"/>
      <c r="R35" s="599"/>
      <c r="S35" s="599"/>
      <c r="T35" s="599"/>
      <c r="U35" s="599"/>
      <c r="V35" s="599"/>
      <c r="W35" s="599"/>
      <c r="X35" s="599"/>
      <c r="Y35" s="599"/>
      <c r="Z35" s="599"/>
    </row>
    <row r="36" spans="1:26" ht="10.5" customHeight="1">
      <c r="A36" s="610"/>
      <c r="B36" s="610"/>
      <c r="C36" s="610"/>
      <c r="D36" s="611" t="s">
        <v>55</v>
      </c>
      <c r="E36" s="610"/>
      <c r="F36" s="613"/>
      <c r="G36" s="599"/>
      <c r="H36" s="614"/>
      <c r="I36" s="599"/>
      <c r="J36" s="599"/>
      <c r="K36" s="599"/>
      <c r="L36" s="599"/>
      <c r="M36" s="599"/>
      <c r="N36" s="599"/>
      <c r="O36" s="599"/>
      <c r="P36" s="599"/>
      <c r="Q36" s="599"/>
      <c r="R36" s="599"/>
      <c r="S36" s="599"/>
      <c r="T36" s="599"/>
      <c r="U36" s="599"/>
      <c r="V36" s="599"/>
      <c r="W36" s="599"/>
      <c r="X36" s="599"/>
      <c r="Y36" s="599"/>
      <c r="Z36" s="599"/>
    </row>
    <row r="37" spans="1:26" ht="10.5" customHeight="1">
      <c r="A37" s="610"/>
      <c r="B37" s="610"/>
      <c r="C37" s="610"/>
      <c r="D37" s="611" t="s">
        <v>56</v>
      </c>
      <c r="E37" s="610"/>
      <c r="F37" s="613"/>
      <c r="G37" s="599"/>
      <c r="H37" s="614"/>
      <c r="I37" s="599"/>
      <c r="J37" s="599"/>
      <c r="K37" s="599"/>
      <c r="L37" s="599"/>
      <c r="M37" s="599"/>
      <c r="N37" s="599"/>
      <c r="O37" s="599"/>
      <c r="P37" s="599"/>
      <c r="Q37" s="599"/>
      <c r="R37" s="599"/>
      <c r="S37" s="599"/>
      <c r="T37" s="599"/>
      <c r="U37" s="599"/>
      <c r="V37" s="599"/>
      <c r="W37" s="599"/>
      <c r="X37" s="599"/>
      <c r="Y37" s="599"/>
      <c r="Z37" s="599"/>
    </row>
    <row r="38" spans="1:26" ht="10.5" customHeight="1">
      <c r="A38" s="616"/>
      <c r="B38" s="616"/>
      <c r="C38" s="616"/>
      <c r="D38" s="616"/>
      <c r="E38" s="616"/>
      <c r="F38" s="618"/>
      <c r="G38" s="620"/>
      <c r="H38" s="622"/>
      <c r="I38" s="599"/>
      <c r="J38" s="599"/>
      <c r="K38" s="599"/>
      <c r="L38" s="599"/>
      <c r="M38" s="599"/>
      <c r="N38" s="599"/>
      <c r="O38" s="599"/>
      <c r="P38" s="599"/>
      <c r="Q38" s="599"/>
      <c r="R38" s="599"/>
      <c r="S38" s="599"/>
      <c r="T38" s="599"/>
      <c r="U38" s="599"/>
      <c r="V38" s="599"/>
      <c r="W38" s="599"/>
      <c r="X38" s="599"/>
      <c r="Y38" s="599"/>
      <c r="Z38" s="599"/>
    </row>
    <row r="39" spans="1:26" ht="10.5" customHeight="1">
      <c r="A39" s="641" t="s">
        <v>57</v>
      </c>
      <c r="B39" s="624" t="s">
        <v>1055</v>
      </c>
      <c r="C39" s="605" t="s">
        <v>32</v>
      </c>
      <c r="D39" s="605" t="s">
        <v>58</v>
      </c>
      <c r="E39" s="605" t="s">
        <v>7</v>
      </c>
      <c r="F39" s="606"/>
      <c r="G39" s="607"/>
      <c r="H39" s="608"/>
      <c r="I39" s="599"/>
      <c r="J39" s="599"/>
      <c r="K39" s="599"/>
      <c r="L39" s="599"/>
      <c r="M39" s="599"/>
      <c r="N39" s="599"/>
      <c r="O39" s="599"/>
      <c r="P39" s="599"/>
      <c r="Q39" s="599"/>
      <c r="R39" s="599"/>
      <c r="S39" s="599"/>
      <c r="T39" s="599"/>
      <c r="U39" s="599"/>
      <c r="V39" s="599"/>
      <c r="W39" s="599"/>
      <c r="X39" s="599"/>
      <c r="Y39" s="599"/>
      <c r="Z39" s="599"/>
    </row>
    <row r="40" spans="1:26" ht="10.5" customHeight="1">
      <c r="A40" s="642" t="s">
        <v>59</v>
      </c>
      <c r="B40" s="610"/>
      <c r="C40" s="610"/>
      <c r="D40" s="611" t="s">
        <v>60</v>
      </c>
      <c r="E40" s="611" t="s">
        <v>11</v>
      </c>
      <c r="F40" s="613"/>
      <c r="G40" s="599"/>
      <c r="H40" s="614"/>
      <c r="I40" s="599"/>
      <c r="J40" s="599"/>
      <c r="K40" s="599"/>
      <c r="L40" s="599"/>
      <c r="M40" s="599"/>
      <c r="N40" s="599"/>
      <c r="O40" s="599"/>
      <c r="P40" s="599"/>
      <c r="Q40" s="599"/>
      <c r="R40" s="599"/>
      <c r="S40" s="599"/>
      <c r="T40" s="599"/>
      <c r="U40" s="599"/>
      <c r="V40" s="599"/>
      <c r="W40" s="599"/>
      <c r="X40" s="599"/>
      <c r="Y40" s="599"/>
      <c r="Z40" s="599"/>
    </row>
    <row r="41" spans="1:26" ht="10.5" customHeight="1">
      <c r="A41" s="610"/>
      <c r="B41" s="610"/>
      <c r="C41" s="610"/>
      <c r="D41" s="611" t="s">
        <v>61</v>
      </c>
      <c r="E41" s="610"/>
      <c r="F41" s="613"/>
      <c r="G41" s="599"/>
      <c r="H41" s="614"/>
      <c r="I41" s="599"/>
      <c r="J41" s="599"/>
      <c r="K41" s="599"/>
      <c r="L41" s="599"/>
      <c r="M41" s="599"/>
      <c r="N41" s="599"/>
      <c r="O41" s="599"/>
      <c r="P41" s="599"/>
      <c r="Q41" s="599"/>
      <c r="R41" s="599"/>
      <c r="S41" s="599"/>
      <c r="T41" s="599"/>
      <c r="U41" s="599"/>
      <c r="V41" s="599"/>
      <c r="W41" s="599"/>
      <c r="X41" s="599"/>
      <c r="Y41" s="599"/>
      <c r="Z41" s="599"/>
    </row>
    <row r="42" spans="1:26" ht="10.5" customHeight="1">
      <c r="A42" s="610"/>
      <c r="B42" s="610"/>
      <c r="C42" s="610"/>
      <c r="D42" s="611" t="s">
        <v>38</v>
      </c>
      <c r="E42" s="610"/>
      <c r="F42" s="613"/>
      <c r="G42" s="599"/>
      <c r="H42" s="614"/>
      <c r="I42" s="599"/>
      <c r="J42" s="599"/>
      <c r="K42" s="599"/>
      <c r="L42" s="599"/>
      <c r="M42" s="599"/>
      <c r="N42" s="599"/>
      <c r="O42" s="599"/>
      <c r="P42" s="599"/>
      <c r="Q42" s="599"/>
      <c r="R42" s="599"/>
      <c r="S42" s="599"/>
      <c r="T42" s="599"/>
      <c r="U42" s="599"/>
      <c r="V42" s="599"/>
      <c r="W42" s="599"/>
      <c r="X42" s="599"/>
      <c r="Y42" s="599"/>
      <c r="Z42" s="599"/>
    </row>
    <row r="43" spans="1:26" ht="10.5" customHeight="1">
      <c r="A43" s="610"/>
      <c r="B43" s="610"/>
      <c r="C43" s="610"/>
      <c r="D43" s="611" t="s">
        <v>62</v>
      </c>
      <c r="E43" s="610"/>
      <c r="F43" s="613"/>
      <c r="G43" s="599"/>
      <c r="H43" s="614"/>
      <c r="I43" s="599"/>
      <c r="J43" s="599"/>
      <c r="K43" s="599"/>
      <c r="L43" s="599"/>
      <c r="M43" s="599"/>
      <c r="N43" s="599"/>
      <c r="O43" s="599"/>
      <c r="P43" s="599"/>
      <c r="Q43" s="599"/>
      <c r="R43" s="599"/>
      <c r="S43" s="599"/>
      <c r="T43" s="599"/>
      <c r="U43" s="599"/>
      <c r="V43" s="599"/>
      <c r="W43" s="599"/>
      <c r="X43" s="599"/>
      <c r="Y43" s="599"/>
      <c r="Z43" s="599"/>
    </row>
    <row r="44" spans="1:26" ht="10.5" customHeight="1">
      <c r="A44" s="616"/>
      <c r="B44" s="616"/>
      <c r="C44" s="616"/>
      <c r="D44" s="616"/>
      <c r="E44" s="616"/>
      <c r="F44" s="618"/>
      <c r="G44" s="620"/>
      <c r="H44" s="622"/>
      <c r="I44" s="599"/>
      <c r="J44" s="599"/>
      <c r="K44" s="599"/>
      <c r="L44" s="599"/>
      <c r="M44" s="599"/>
      <c r="N44" s="599"/>
      <c r="O44" s="599"/>
      <c r="P44" s="599"/>
      <c r="Q44" s="599"/>
      <c r="R44" s="599"/>
      <c r="S44" s="599"/>
      <c r="T44" s="599"/>
      <c r="U44" s="599"/>
      <c r="V44" s="599"/>
      <c r="W44" s="599"/>
      <c r="X44" s="599"/>
      <c r="Y44" s="599"/>
      <c r="Z44" s="599"/>
    </row>
    <row r="45" spans="1:26" ht="10.5" customHeight="1">
      <c r="A45" s="604" t="s">
        <v>63</v>
      </c>
      <c r="B45" s="605" t="s">
        <v>43</v>
      </c>
      <c r="C45" s="624"/>
      <c r="D45" s="605" t="s">
        <v>58</v>
      </c>
      <c r="E45" s="605" t="s">
        <v>7</v>
      </c>
      <c r="F45" s="606"/>
      <c r="G45" s="607"/>
      <c r="H45" s="608"/>
      <c r="I45" s="599"/>
      <c r="J45" s="599"/>
      <c r="K45" s="599"/>
      <c r="L45" s="599"/>
      <c r="M45" s="599"/>
      <c r="N45" s="599"/>
      <c r="O45" s="599"/>
      <c r="P45" s="599"/>
      <c r="Q45" s="599"/>
      <c r="R45" s="599"/>
      <c r="S45" s="599"/>
      <c r="T45" s="599"/>
      <c r="U45" s="599"/>
      <c r="V45" s="599"/>
      <c r="W45" s="599"/>
      <c r="X45" s="599"/>
      <c r="Y45" s="599"/>
      <c r="Z45" s="599"/>
    </row>
    <row r="46" spans="1:26" ht="10.5" customHeight="1">
      <c r="A46" s="610"/>
      <c r="B46" s="611" t="s">
        <v>1054</v>
      </c>
      <c r="C46" s="610"/>
      <c r="D46" s="611" t="s">
        <v>64</v>
      </c>
      <c r="E46" s="611" t="s">
        <v>11</v>
      </c>
      <c r="F46" s="613"/>
      <c r="G46" s="599"/>
      <c r="H46" s="614"/>
      <c r="I46" s="599"/>
      <c r="J46" s="599"/>
      <c r="K46" s="599"/>
      <c r="L46" s="599"/>
      <c r="M46" s="599"/>
      <c r="N46" s="599"/>
      <c r="O46" s="599"/>
      <c r="P46" s="599"/>
      <c r="Q46" s="599"/>
      <c r="R46" s="599"/>
      <c r="S46" s="599"/>
      <c r="T46" s="599"/>
      <c r="U46" s="599"/>
      <c r="V46" s="599"/>
      <c r="W46" s="599"/>
      <c r="X46" s="599"/>
      <c r="Y46" s="599"/>
      <c r="Z46" s="599"/>
    </row>
    <row r="47" spans="1:26" ht="10.5" customHeight="1">
      <c r="A47" s="610"/>
      <c r="B47" s="611" t="s">
        <v>4</v>
      </c>
      <c r="C47" s="610"/>
      <c r="D47" s="611" t="s">
        <v>2</v>
      </c>
      <c r="E47" s="610"/>
      <c r="F47" s="613"/>
      <c r="G47" s="599"/>
      <c r="H47" s="614"/>
      <c r="I47" s="599"/>
      <c r="J47" s="599"/>
      <c r="K47" s="599"/>
      <c r="L47" s="599"/>
      <c r="M47" s="599"/>
      <c r="N47" s="599"/>
      <c r="O47" s="599"/>
      <c r="P47" s="599"/>
      <c r="Q47" s="599"/>
      <c r="R47" s="599"/>
      <c r="S47" s="599"/>
      <c r="T47" s="599"/>
      <c r="U47" s="599"/>
      <c r="V47" s="599"/>
      <c r="W47" s="599"/>
      <c r="X47" s="599"/>
      <c r="Y47" s="599"/>
      <c r="Z47" s="599"/>
    </row>
    <row r="48" spans="1:26" ht="10.5" customHeight="1">
      <c r="A48" s="610"/>
      <c r="B48" s="611" t="s">
        <v>65</v>
      </c>
      <c r="C48" s="610"/>
      <c r="D48" s="611" t="s">
        <v>38</v>
      </c>
      <c r="E48" s="610"/>
      <c r="F48" s="613"/>
      <c r="G48" s="599"/>
      <c r="H48" s="614"/>
      <c r="I48" s="599"/>
      <c r="J48" s="599"/>
      <c r="K48" s="599"/>
      <c r="L48" s="599"/>
      <c r="M48" s="599"/>
      <c r="N48" s="599"/>
      <c r="O48" s="599"/>
      <c r="P48" s="599"/>
      <c r="Q48" s="599"/>
      <c r="R48" s="599"/>
      <c r="S48" s="599"/>
      <c r="T48" s="599"/>
      <c r="U48" s="599"/>
      <c r="V48" s="599"/>
      <c r="W48" s="599"/>
      <c r="X48" s="599"/>
      <c r="Y48" s="599"/>
      <c r="Z48" s="599"/>
    </row>
    <row r="49" spans="1:26" ht="10.5" customHeight="1">
      <c r="A49" s="610"/>
      <c r="B49" s="611" t="s">
        <v>66</v>
      </c>
      <c r="C49" s="610"/>
      <c r="D49" s="611" t="s">
        <v>40</v>
      </c>
      <c r="E49" s="610"/>
      <c r="F49" s="613"/>
      <c r="G49" s="599"/>
      <c r="H49" s="614"/>
      <c r="I49" s="599"/>
      <c r="J49" s="599"/>
      <c r="K49" s="599"/>
      <c r="L49" s="599"/>
      <c r="M49" s="599"/>
      <c r="N49" s="599"/>
      <c r="O49" s="599"/>
      <c r="P49" s="599"/>
      <c r="Q49" s="599"/>
      <c r="R49" s="599"/>
      <c r="S49" s="599"/>
      <c r="T49" s="599"/>
      <c r="U49" s="599"/>
      <c r="V49" s="599"/>
      <c r="W49" s="599"/>
      <c r="X49" s="599"/>
      <c r="Y49" s="599"/>
      <c r="Z49" s="599"/>
    </row>
    <row r="50" spans="1:26" ht="10.5" customHeight="1">
      <c r="A50" s="610"/>
      <c r="B50" s="611" t="s">
        <v>1051</v>
      </c>
      <c r="C50" s="610"/>
      <c r="D50" s="610"/>
      <c r="E50" s="610"/>
      <c r="F50" s="613"/>
      <c r="G50" s="599"/>
      <c r="H50" s="614"/>
      <c r="I50" s="599"/>
      <c r="J50" s="599"/>
      <c r="K50" s="599"/>
      <c r="L50" s="599"/>
      <c r="M50" s="599"/>
      <c r="N50" s="599"/>
      <c r="O50" s="599"/>
      <c r="P50" s="599"/>
      <c r="Q50" s="599"/>
      <c r="R50" s="599"/>
      <c r="S50" s="599"/>
      <c r="T50" s="599"/>
      <c r="U50" s="599"/>
      <c r="V50" s="599"/>
      <c r="W50" s="599"/>
      <c r="X50" s="599"/>
      <c r="Y50" s="599"/>
      <c r="Z50" s="599"/>
    </row>
    <row r="51" spans="1:26" ht="10.5" customHeight="1">
      <c r="A51" s="616"/>
      <c r="B51" s="616"/>
      <c r="C51" s="616"/>
      <c r="D51" s="616"/>
      <c r="E51" s="616"/>
      <c r="F51" s="618"/>
      <c r="G51" s="620"/>
      <c r="H51" s="622"/>
      <c r="I51" s="599"/>
      <c r="J51" s="599"/>
      <c r="K51" s="599"/>
      <c r="L51" s="599"/>
      <c r="M51" s="599"/>
      <c r="N51" s="599"/>
      <c r="O51" s="599"/>
      <c r="P51" s="599"/>
      <c r="Q51" s="599"/>
      <c r="R51" s="599"/>
      <c r="S51" s="599"/>
      <c r="T51" s="599"/>
      <c r="U51" s="599"/>
      <c r="V51" s="599"/>
      <c r="W51" s="599"/>
      <c r="X51" s="599"/>
      <c r="Y51" s="599"/>
      <c r="Z51" s="599"/>
    </row>
    <row r="52" spans="1:26" ht="10.5" customHeight="1">
      <c r="A52" s="604" t="s">
        <v>67</v>
      </c>
      <c r="B52" s="605" t="s">
        <v>68</v>
      </c>
      <c r="C52" s="605" t="s">
        <v>69</v>
      </c>
      <c r="D52" s="605" t="s">
        <v>70</v>
      </c>
      <c r="E52" s="624"/>
      <c r="F52" s="630" t="s">
        <v>71</v>
      </c>
      <c r="G52" s="607"/>
      <c r="H52" s="608"/>
      <c r="I52" s="599"/>
      <c r="J52" s="599"/>
      <c r="K52" s="599"/>
      <c r="L52" s="599"/>
      <c r="M52" s="599"/>
      <c r="N52" s="599"/>
      <c r="O52" s="599"/>
      <c r="P52" s="599"/>
      <c r="Q52" s="599"/>
      <c r="R52" s="599"/>
      <c r="S52" s="599"/>
      <c r="T52" s="599"/>
      <c r="U52" s="599"/>
      <c r="V52" s="599"/>
      <c r="W52" s="599"/>
      <c r="X52" s="599"/>
      <c r="Y52" s="599"/>
      <c r="Z52" s="599"/>
    </row>
    <row r="53" spans="1:26" ht="10.5" customHeight="1">
      <c r="A53" s="610"/>
      <c r="B53" s="611" t="s">
        <v>1051</v>
      </c>
      <c r="C53" s="611" t="s">
        <v>5</v>
      </c>
      <c r="D53" s="611" t="s">
        <v>72</v>
      </c>
      <c r="E53" s="610"/>
      <c r="F53" s="613"/>
      <c r="G53" s="599"/>
      <c r="H53" s="614"/>
      <c r="I53" s="599"/>
      <c r="J53" s="599"/>
      <c r="K53" s="599"/>
      <c r="L53" s="599"/>
      <c r="M53" s="599"/>
      <c r="N53" s="599"/>
      <c r="O53" s="599"/>
      <c r="P53" s="599"/>
      <c r="Q53" s="599"/>
      <c r="R53" s="599"/>
      <c r="S53" s="599"/>
      <c r="T53" s="599"/>
      <c r="U53" s="599"/>
      <c r="V53" s="599"/>
      <c r="W53" s="599"/>
      <c r="X53" s="599"/>
      <c r="Y53" s="599"/>
      <c r="Z53" s="599"/>
    </row>
    <row r="54" spans="1:26" ht="10.5" customHeight="1">
      <c r="A54" s="610"/>
      <c r="B54" s="610"/>
      <c r="C54" s="610"/>
      <c r="D54" s="611" t="s">
        <v>73</v>
      </c>
      <c r="E54" s="610"/>
      <c r="F54" s="613"/>
      <c r="G54" s="599"/>
      <c r="H54" s="614"/>
      <c r="I54" s="599"/>
      <c r="J54" s="599"/>
      <c r="K54" s="599"/>
      <c r="L54" s="599"/>
      <c r="M54" s="599"/>
      <c r="N54" s="599"/>
      <c r="O54" s="599"/>
      <c r="P54" s="599"/>
      <c r="Q54" s="599"/>
      <c r="R54" s="599"/>
      <c r="S54" s="599"/>
      <c r="T54" s="599"/>
      <c r="U54" s="599"/>
      <c r="V54" s="599"/>
      <c r="W54" s="599"/>
      <c r="X54" s="599"/>
      <c r="Y54" s="599"/>
      <c r="Z54" s="599"/>
    </row>
    <row r="55" spans="1:26" ht="10.5" customHeight="1">
      <c r="A55" s="610"/>
      <c r="B55" s="610"/>
      <c r="C55" s="610"/>
      <c r="D55" s="611" t="s">
        <v>74</v>
      </c>
      <c r="E55" s="610"/>
      <c r="F55" s="613"/>
      <c r="G55" s="599"/>
      <c r="H55" s="614"/>
      <c r="I55" s="599"/>
      <c r="J55" s="599"/>
      <c r="K55" s="599"/>
      <c r="L55" s="599"/>
      <c r="M55" s="599"/>
      <c r="N55" s="599"/>
      <c r="O55" s="599"/>
      <c r="P55" s="599"/>
      <c r="Q55" s="599"/>
      <c r="R55" s="599"/>
      <c r="S55" s="599"/>
      <c r="T55" s="599"/>
      <c r="U55" s="599"/>
      <c r="V55" s="599"/>
      <c r="W55" s="599"/>
      <c r="X55" s="599"/>
      <c r="Y55" s="599"/>
      <c r="Z55" s="599"/>
    </row>
    <row r="56" spans="1:26" ht="10.5" customHeight="1">
      <c r="A56" s="610"/>
      <c r="B56" s="610"/>
      <c r="C56" s="610"/>
      <c r="D56" s="611" t="s">
        <v>75</v>
      </c>
      <c r="E56" s="610"/>
      <c r="F56" s="613"/>
      <c r="G56" s="599"/>
      <c r="H56" s="614"/>
      <c r="I56" s="599"/>
      <c r="J56" s="599"/>
      <c r="K56" s="599"/>
      <c r="L56" s="599"/>
      <c r="M56" s="599"/>
      <c r="N56" s="599"/>
      <c r="O56" s="599"/>
      <c r="P56" s="599"/>
      <c r="Q56" s="599"/>
      <c r="R56" s="599"/>
      <c r="S56" s="599"/>
      <c r="T56" s="599"/>
      <c r="U56" s="599"/>
      <c r="V56" s="599"/>
      <c r="W56" s="599"/>
      <c r="X56" s="599"/>
      <c r="Y56" s="599"/>
      <c r="Z56" s="599"/>
    </row>
    <row r="57" spans="1:26" ht="10.5" customHeight="1">
      <c r="A57" s="610"/>
      <c r="B57" s="610"/>
      <c r="C57" s="610"/>
      <c r="D57" s="611" t="s">
        <v>76</v>
      </c>
      <c r="E57" s="610"/>
      <c r="F57" s="613"/>
      <c r="G57" s="599"/>
      <c r="H57" s="614"/>
      <c r="I57" s="599"/>
      <c r="J57" s="599"/>
      <c r="K57" s="599"/>
      <c r="L57" s="599"/>
      <c r="M57" s="599"/>
      <c r="N57" s="599"/>
      <c r="O57" s="599"/>
      <c r="P57" s="599"/>
      <c r="Q57" s="599"/>
      <c r="R57" s="599"/>
      <c r="S57" s="599"/>
      <c r="T57" s="599"/>
      <c r="U57" s="599"/>
      <c r="V57" s="599"/>
      <c r="W57" s="599"/>
      <c r="X57" s="599"/>
      <c r="Y57" s="599"/>
      <c r="Z57" s="599"/>
    </row>
    <row r="58" spans="1:26" ht="10.5" customHeight="1">
      <c r="A58" s="610"/>
      <c r="B58" s="610"/>
      <c r="C58" s="610"/>
      <c r="D58" s="611" t="s">
        <v>77</v>
      </c>
      <c r="E58" s="610"/>
      <c r="F58" s="613"/>
      <c r="G58" s="599"/>
      <c r="H58" s="614"/>
      <c r="I58" s="599"/>
      <c r="J58" s="599"/>
      <c r="K58" s="599"/>
      <c r="L58" s="599"/>
      <c r="M58" s="599"/>
      <c r="N58" s="599"/>
      <c r="O58" s="599"/>
      <c r="P58" s="599"/>
      <c r="Q58" s="599"/>
      <c r="R58" s="599"/>
      <c r="S58" s="599"/>
      <c r="T58" s="599"/>
      <c r="U58" s="599"/>
      <c r="V58" s="599"/>
      <c r="W58" s="599"/>
      <c r="X58" s="599"/>
      <c r="Y58" s="599"/>
      <c r="Z58" s="599"/>
    </row>
    <row r="59" spans="1:26" ht="10.5" customHeight="1">
      <c r="A59" s="610"/>
      <c r="B59" s="610"/>
      <c r="C59" s="610"/>
      <c r="D59" s="611" t="s">
        <v>78</v>
      </c>
      <c r="E59" s="610"/>
      <c r="F59" s="613"/>
      <c r="G59" s="599"/>
      <c r="H59" s="614"/>
      <c r="I59" s="599"/>
      <c r="J59" s="599"/>
      <c r="K59" s="599"/>
      <c r="L59" s="599"/>
      <c r="M59" s="599"/>
      <c r="N59" s="599"/>
      <c r="O59" s="599"/>
      <c r="P59" s="599"/>
      <c r="Q59" s="599"/>
      <c r="R59" s="599"/>
      <c r="S59" s="599"/>
      <c r="T59" s="599"/>
      <c r="U59" s="599"/>
      <c r="V59" s="599"/>
      <c r="W59" s="599"/>
      <c r="X59" s="599"/>
      <c r="Y59" s="599"/>
      <c r="Z59" s="599"/>
    </row>
    <row r="60" spans="1:26" ht="10.5" customHeight="1">
      <c r="A60" s="616"/>
      <c r="B60" s="616"/>
      <c r="C60" s="616"/>
      <c r="D60" s="616"/>
      <c r="E60" s="616"/>
      <c r="F60" s="618"/>
      <c r="G60" s="620"/>
      <c r="H60" s="622"/>
      <c r="I60" s="599"/>
      <c r="J60" s="599"/>
      <c r="K60" s="599"/>
      <c r="L60" s="599"/>
      <c r="M60" s="599"/>
      <c r="N60" s="599"/>
      <c r="O60" s="599"/>
      <c r="P60" s="599"/>
      <c r="Q60" s="599"/>
      <c r="R60" s="599"/>
      <c r="S60" s="599"/>
      <c r="T60" s="599"/>
      <c r="U60" s="599"/>
      <c r="V60" s="599"/>
      <c r="W60" s="599"/>
      <c r="X60" s="599"/>
      <c r="Y60" s="599"/>
      <c r="Z60" s="599"/>
    </row>
    <row r="61" spans="1:26" ht="10.5" customHeight="1">
      <c r="A61" s="604" t="s">
        <v>79</v>
      </c>
      <c r="B61" s="605" t="s">
        <v>35</v>
      </c>
      <c r="C61" s="605" t="s">
        <v>80</v>
      </c>
      <c r="D61" s="605" t="s">
        <v>81</v>
      </c>
      <c r="E61" s="605" t="s">
        <v>82</v>
      </c>
      <c r="F61" s="606" t="s">
        <v>71</v>
      </c>
      <c r="G61" s="607"/>
      <c r="H61" s="608"/>
      <c r="I61" s="599"/>
      <c r="J61" s="599"/>
      <c r="K61" s="599"/>
      <c r="L61" s="599"/>
      <c r="M61" s="599"/>
      <c r="N61" s="599"/>
      <c r="O61" s="599"/>
      <c r="P61" s="599"/>
      <c r="Q61" s="599"/>
      <c r="R61" s="599"/>
      <c r="S61" s="599"/>
      <c r="T61" s="599"/>
      <c r="U61" s="599"/>
      <c r="V61" s="599"/>
      <c r="W61" s="599"/>
      <c r="X61" s="599"/>
      <c r="Y61" s="599"/>
      <c r="Z61" s="599"/>
    </row>
    <row r="62" spans="1:26" ht="10.5" customHeight="1">
      <c r="A62" s="610"/>
      <c r="B62" s="611" t="s">
        <v>83</v>
      </c>
      <c r="C62" s="611" t="s">
        <v>5</v>
      </c>
      <c r="D62" s="611" t="s">
        <v>84</v>
      </c>
      <c r="E62" s="611" t="s">
        <v>85</v>
      </c>
      <c r="F62" s="613"/>
      <c r="G62" s="599"/>
      <c r="H62" s="614"/>
      <c r="I62" s="599"/>
      <c r="J62" s="599"/>
      <c r="K62" s="599"/>
      <c r="L62" s="599"/>
      <c r="M62" s="599"/>
      <c r="N62" s="599"/>
      <c r="O62" s="599"/>
      <c r="P62" s="599"/>
      <c r="Q62" s="599"/>
      <c r="R62" s="599"/>
      <c r="S62" s="599"/>
      <c r="T62" s="599"/>
      <c r="U62" s="599"/>
      <c r="V62" s="599"/>
      <c r="W62" s="599"/>
      <c r="X62" s="599"/>
      <c r="Y62" s="599"/>
      <c r="Z62" s="599"/>
    </row>
    <row r="63" spans="1:26" ht="10.5" customHeight="1">
      <c r="A63" s="610"/>
      <c r="B63" s="611" t="s">
        <v>86</v>
      </c>
      <c r="C63" s="610"/>
      <c r="D63" s="611" t="s">
        <v>36</v>
      </c>
      <c r="E63" s="611" t="s">
        <v>87</v>
      </c>
      <c r="F63" s="613"/>
      <c r="G63" s="599"/>
      <c r="H63" s="614"/>
      <c r="I63" s="599"/>
      <c r="J63" s="599"/>
      <c r="K63" s="599"/>
      <c r="L63" s="599"/>
      <c r="M63" s="599"/>
      <c r="N63" s="599"/>
      <c r="O63" s="599"/>
      <c r="P63" s="599"/>
      <c r="Q63" s="599"/>
      <c r="R63" s="599"/>
      <c r="S63" s="599"/>
      <c r="T63" s="599"/>
      <c r="U63" s="599"/>
      <c r="V63" s="599"/>
      <c r="W63" s="599"/>
      <c r="X63" s="599"/>
      <c r="Y63" s="599"/>
      <c r="Z63" s="599"/>
    </row>
    <row r="64" spans="1:26" ht="10.5" customHeight="1">
      <c r="A64" s="610"/>
      <c r="B64" s="611" t="s">
        <v>88</v>
      </c>
      <c r="C64" s="610"/>
      <c r="D64" s="611" t="s">
        <v>89</v>
      </c>
      <c r="E64" s="611" t="s">
        <v>90</v>
      </c>
      <c r="F64" s="613"/>
      <c r="G64" s="599"/>
      <c r="H64" s="614"/>
      <c r="I64" s="599"/>
      <c r="J64" s="599"/>
      <c r="K64" s="599"/>
      <c r="L64" s="599"/>
      <c r="M64" s="599"/>
      <c r="N64" s="599"/>
      <c r="O64" s="599"/>
      <c r="P64" s="599"/>
      <c r="Q64" s="599"/>
      <c r="R64" s="599"/>
      <c r="S64" s="599"/>
      <c r="T64" s="599"/>
      <c r="U64" s="599"/>
      <c r="V64" s="599"/>
      <c r="W64" s="599"/>
      <c r="X64" s="599"/>
      <c r="Y64" s="599"/>
      <c r="Z64" s="599"/>
    </row>
    <row r="65" spans="1:26" ht="10.5" customHeight="1">
      <c r="A65" s="610"/>
      <c r="B65" s="611" t="s">
        <v>1051</v>
      </c>
      <c r="C65" s="610"/>
      <c r="D65" s="611" t="s">
        <v>92</v>
      </c>
      <c r="E65" s="611" t="s">
        <v>93</v>
      </c>
      <c r="F65" s="613"/>
      <c r="G65" s="599"/>
      <c r="H65" s="614"/>
      <c r="I65" s="599"/>
      <c r="J65" s="599"/>
      <c r="K65" s="599"/>
      <c r="L65" s="599"/>
      <c r="M65" s="599"/>
      <c r="N65" s="599"/>
      <c r="O65" s="599"/>
      <c r="P65" s="599"/>
      <c r="Q65" s="599"/>
      <c r="R65" s="599"/>
      <c r="S65" s="599"/>
      <c r="T65" s="599"/>
      <c r="U65" s="599"/>
      <c r="V65" s="599"/>
      <c r="W65" s="599"/>
      <c r="X65" s="599"/>
      <c r="Y65" s="599"/>
      <c r="Z65" s="599"/>
    </row>
    <row r="66" spans="1:26" ht="10.5" customHeight="1">
      <c r="A66" s="610"/>
      <c r="B66" s="610"/>
      <c r="C66" s="610"/>
      <c r="D66" s="611" t="s">
        <v>94</v>
      </c>
      <c r="E66" s="610"/>
      <c r="F66" s="613"/>
      <c r="G66" s="599"/>
      <c r="H66" s="614"/>
      <c r="I66" s="599"/>
      <c r="J66" s="599"/>
      <c r="K66" s="599"/>
      <c r="L66" s="599"/>
      <c r="M66" s="599"/>
      <c r="N66" s="599"/>
      <c r="O66" s="599"/>
      <c r="P66" s="599"/>
      <c r="Q66" s="599"/>
      <c r="R66" s="599"/>
      <c r="S66" s="599"/>
      <c r="T66" s="599"/>
      <c r="U66" s="599"/>
      <c r="V66" s="599"/>
      <c r="W66" s="599"/>
      <c r="X66" s="599"/>
      <c r="Y66" s="599"/>
      <c r="Z66" s="599"/>
    </row>
    <row r="67" spans="1:26" ht="10.5" customHeight="1">
      <c r="A67" s="616"/>
      <c r="B67" s="616"/>
      <c r="C67" s="616"/>
      <c r="D67" s="616"/>
      <c r="E67" s="616"/>
      <c r="F67" s="618"/>
      <c r="G67" s="620"/>
      <c r="H67" s="622"/>
      <c r="I67" s="599"/>
      <c r="J67" s="599"/>
      <c r="K67" s="599"/>
      <c r="L67" s="599"/>
      <c r="M67" s="599"/>
      <c r="N67" s="599"/>
      <c r="O67" s="599"/>
      <c r="P67" s="599"/>
      <c r="Q67" s="599"/>
      <c r="R67" s="599"/>
      <c r="S67" s="599"/>
      <c r="T67" s="599"/>
      <c r="U67" s="599"/>
      <c r="V67" s="599"/>
      <c r="W67" s="599"/>
      <c r="X67" s="599"/>
      <c r="Y67" s="599"/>
      <c r="Z67" s="599"/>
    </row>
    <row r="68" spans="1:26" ht="10.5" customHeight="1">
      <c r="A68" s="604" t="s">
        <v>95</v>
      </c>
      <c r="B68" s="605" t="s">
        <v>96</v>
      </c>
      <c r="C68" s="605" t="s">
        <v>97</v>
      </c>
      <c r="D68" s="605" t="s">
        <v>98</v>
      </c>
      <c r="E68" s="624" t="s">
        <v>99</v>
      </c>
      <c r="F68" s="606"/>
      <c r="G68" s="607"/>
      <c r="H68" s="608"/>
      <c r="I68" s="599"/>
      <c r="J68" s="599"/>
      <c r="K68" s="599"/>
      <c r="L68" s="599"/>
      <c r="M68" s="599"/>
      <c r="N68" s="599"/>
      <c r="O68" s="599"/>
      <c r="P68" s="599"/>
      <c r="Q68" s="599"/>
      <c r="R68" s="599"/>
      <c r="S68" s="599"/>
      <c r="T68" s="599"/>
      <c r="U68" s="599"/>
      <c r="V68" s="599"/>
      <c r="W68" s="599"/>
      <c r="X68" s="599"/>
      <c r="Y68" s="599"/>
      <c r="Z68" s="599"/>
    </row>
    <row r="69" spans="1:26" ht="10.5" customHeight="1">
      <c r="A69" s="610"/>
      <c r="B69" s="611" t="s">
        <v>100</v>
      </c>
      <c r="C69" s="611" t="s">
        <v>101</v>
      </c>
      <c r="D69" s="611" t="s">
        <v>102</v>
      </c>
      <c r="E69" s="610"/>
      <c r="F69" s="613"/>
      <c r="G69" s="599"/>
      <c r="H69" s="614"/>
      <c r="I69" s="599"/>
      <c r="J69" s="599"/>
      <c r="K69" s="599"/>
      <c r="L69" s="599"/>
      <c r="M69" s="599"/>
      <c r="N69" s="599"/>
      <c r="O69" s="599"/>
      <c r="P69" s="599"/>
      <c r="Q69" s="599"/>
      <c r="R69" s="599"/>
      <c r="S69" s="599"/>
      <c r="T69" s="599"/>
      <c r="U69" s="599"/>
      <c r="V69" s="599"/>
      <c r="W69" s="599"/>
      <c r="X69" s="599"/>
      <c r="Y69" s="599"/>
      <c r="Z69" s="599"/>
    </row>
    <row r="70" spans="1:26" ht="10.5" customHeight="1">
      <c r="A70" s="610"/>
      <c r="B70" s="611" t="s">
        <v>1053</v>
      </c>
      <c r="C70" s="610"/>
      <c r="D70" s="611" t="s">
        <v>103</v>
      </c>
      <c r="E70" s="610"/>
      <c r="F70" s="613"/>
      <c r="G70" s="599"/>
      <c r="H70" s="614"/>
      <c r="I70" s="599"/>
      <c r="J70" s="599"/>
      <c r="K70" s="599"/>
      <c r="L70" s="599"/>
      <c r="M70" s="599"/>
      <c r="N70" s="599"/>
      <c r="O70" s="599"/>
      <c r="P70" s="599"/>
      <c r="Q70" s="599"/>
      <c r="R70" s="599"/>
      <c r="S70" s="599"/>
      <c r="T70" s="599"/>
      <c r="U70" s="599"/>
      <c r="V70" s="599"/>
      <c r="W70" s="599"/>
      <c r="X70" s="599"/>
      <c r="Y70" s="599"/>
      <c r="Z70" s="599"/>
    </row>
    <row r="71" spans="1:26" ht="10.5" customHeight="1">
      <c r="A71" s="610"/>
      <c r="B71" s="610"/>
      <c r="C71" s="610"/>
      <c r="D71" s="611" t="s">
        <v>104</v>
      </c>
      <c r="E71" s="610"/>
      <c r="F71" s="613"/>
      <c r="G71" s="599"/>
      <c r="H71" s="614"/>
      <c r="I71" s="599"/>
      <c r="J71" s="599"/>
      <c r="K71" s="599"/>
      <c r="L71" s="599"/>
      <c r="M71" s="599"/>
      <c r="N71" s="599"/>
      <c r="O71" s="599"/>
      <c r="P71" s="599"/>
      <c r="Q71" s="599"/>
      <c r="R71" s="599"/>
      <c r="S71" s="599"/>
      <c r="T71" s="599"/>
      <c r="U71" s="599"/>
      <c r="V71" s="599"/>
      <c r="W71" s="599"/>
      <c r="X71" s="599"/>
      <c r="Y71" s="599"/>
      <c r="Z71" s="599"/>
    </row>
    <row r="72" spans="1:26" ht="10.5" customHeight="1">
      <c r="A72" s="610"/>
      <c r="B72" s="610"/>
      <c r="C72" s="610"/>
      <c r="D72" s="611" t="s">
        <v>105</v>
      </c>
      <c r="E72" s="610"/>
      <c r="F72" s="613"/>
      <c r="G72" s="599"/>
      <c r="H72" s="614"/>
      <c r="I72" s="599"/>
      <c r="J72" s="599"/>
      <c r="K72" s="599"/>
      <c r="L72" s="599"/>
      <c r="M72" s="599"/>
      <c r="N72" s="599"/>
      <c r="O72" s="599"/>
      <c r="P72" s="599"/>
      <c r="Q72" s="599"/>
      <c r="R72" s="599"/>
      <c r="S72" s="599"/>
      <c r="T72" s="599"/>
      <c r="U72" s="599"/>
      <c r="V72" s="599"/>
      <c r="W72" s="599"/>
      <c r="X72" s="599"/>
      <c r="Y72" s="599"/>
      <c r="Z72" s="599"/>
    </row>
    <row r="73" spans="1:26" ht="10.5" customHeight="1">
      <c r="A73" s="610"/>
      <c r="B73" s="610"/>
      <c r="C73" s="610"/>
      <c r="D73" s="611" t="s">
        <v>106</v>
      </c>
      <c r="E73" s="610"/>
      <c r="F73" s="613"/>
      <c r="G73" s="599"/>
      <c r="H73" s="614"/>
      <c r="I73" s="599"/>
      <c r="J73" s="599"/>
      <c r="K73" s="599"/>
      <c r="L73" s="599"/>
      <c r="M73" s="599"/>
      <c r="N73" s="599"/>
      <c r="O73" s="599"/>
      <c r="P73" s="599"/>
      <c r="Q73" s="599"/>
      <c r="R73" s="599"/>
      <c r="S73" s="599"/>
      <c r="T73" s="599"/>
      <c r="U73" s="599"/>
      <c r="V73" s="599"/>
      <c r="W73" s="599"/>
      <c r="X73" s="599"/>
      <c r="Y73" s="599"/>
      <c r="Z73" s="599"/>
    </row>
    <row r="74" spans="1:26" ht="10.5" customHeight="1">
      <c r="A74" s="610"/>
      <c r="B74" s="610"/>
      <c r="C74" s="610"/>
      <c r="D74" s="611" t="s">
        <v>40</v>
      </c>
      <c r="E74" s="610"/>
      <c r="F74" s="613"/>
      <c r="G74" s="599"/>
      <c r="H74" s="614"/>
      <c r="I74" s="599"/>
      <c r="J74" s="599"/>
      <c r="K74" s="599"/>
      <c r="L74" s="599"/>
      <c r="M74" s="599"/>
      <c r="N74" s="599"/>
      <c r="O74" s="599"/>
      <c r="P74" s="599"/>
      <c r="Q74" s="599"/>
      <c r="R74" s="599"/>
      <c r="S74" s="599"/>
      <c r="T74" s="599"/>
      <c r="U74" s="599"/>
      <c r="V74" s="599"/>
      <c r="W74" s="599"/>
      <c r="X74" s="599"/>
      <c r="Y74" s="599"/>
      <c r="Z74" s="599"/>
    </row>
    <row r="75" spans="1:26" ht="10.5" customHeight="1">
      <c r="A75" s="616"/>
      <c r="B75" s="616"/>
      <c r="C75" s="616"/>
      <c r="D75" s="616"/>
      <c r="E75" s="616"/>
      <c r="F75" s="618"/>
      <c r="G75" s="620"/>
      <c r="H75" s="622"/>
      <c r="I75" s="599"/>
      <c r="J75" s="599"/>
      <c r="K75" s="599"/>
      <c r="L75" s="599"/>
      <c r="M75" s="599"/>
      <c r="N75" s="599"/>
      <c r="O75" s="599"/>
      <c r="P75" s="599"/>
      <c r="Q75" s="599"/>
      <c r="R75" s="599"/>
      <c r="S75" s="599"/>
      <c r="T75" s="599"/>
      <c r="U75" s="599"/>
      <c r="V75" s="599"/>
      <c r="W75" s="599"/>
      <c r="X75" s="599"/>
      <c r="Y75" s="599"/>
      <c r="Z75" s="599"/>
    </row>
    <row r="76" spans="1:26" ht="10.5" customHeight="1">
      <c r="A76" s="604" t="s">
        <v>107</v>
      </c>
      <c r="B76" s="605" t="s">
        <v>108</v>
      </c>
      <c r="C76" s="605"/>
      <c r="D76" s="605" t="s">
        <v>109</v>
      </c>
      <c r="E76" s="605" t="s">
        <v>90</v>
      </c>
      <c r="F76" s="630" t="s">
        <v>71</v>
      </c>
      <c r="G76" s="607"/>
      <c r="H76" s="608"/>
      <c r="I76" s="599"/>
      <c r="J76" s="599"/>
      <c r="K76" s="599"/>
      <c r="L76" s="599"/>
      <c r="M76" s="599"/>
      <c r="N76" s="599"/>
      <c r="O76" s="599"/>
      <c r="P76" s="599"/>
      <c r="Q76" s="599"/>
      <c r="R76" s="599"/>
      <c r="S76" s="599"/>
      <c r="T76" s="599"/>
      <c r="U76" s="599"/>
      <c r="V76" s="599"/>
      <c r="W76" s="599"/>
      <c r="X76" s="599"/>
      <c r="Y76" s="599"/>
      <c r="Z76" s="599"/>
    </row>
    <row r="77" spans="1:26" ht="10.5" customHeight="1">
      <c r="A77" s="610"/>
      <c r="B77" s="611" t="s">
        <v>8</v>
      </c>
      <c r="C77" s="611"/>
      <c r="D77" s="611" t="s">
        <v>75</v>
      </c>
      <c r="E77" s="611" t="s">
        <v>110</v>
      </c>
      <c r="F77" s="613"/>
      <c r="G77" s="599"/>
      <c r="H77" s="614"/>
      <c r="I77" s="599"/>
      <c r="J77" s="599"/>
      <c r="K77" s="599"/>
      <c r="L77" s="599"/>
      <c r="M77" s="599"/>
      <c r="N77" s="599"/>
      <c r="O77" s="599"/>
      <c r="P77" s="599"/>
      <c r="Q77" s="599"/>
      <c r="R77" s="599"/>
      <c r="S77" s="599"/>
      <c r="T77" s="599"/>
      <c r="U77" s="599"/>
      <c r="V77" s="599"/>
      <c r="W77" s="599"/>
      <c r="X77" s="599"/>
      <c r="Y77" s="599"/>
      <c r="Z77" s="599"/>
    </row>
    <row r="78" spans="1:26" ht="10.5" customHeight="1">
      <c r="A78" s="610"/>
      <c r="B78" s="611" t="s">
        <v>111</v>
      </c>
      <c r="C78" s="611"/>
      <c r="D78" s="611" t="s">
        <v>112</v>
      </c>
      <c r="E78" s="611" t="s">
        <v>113</v>
      </c>
      <c r="F78" s="613"/>
      <c r="G78" s="599"/>
      <c r="H78" s="614"/>
      <c r="I78" s="599"/>
      <c r="J78" s="599"/>
      <c r="K78" s="599"/>
      <c r="L78" s="599"/>
      <c r="M78" s="599"/>
      <c r="N78" s="599"/>
      <c r="O78" s="599"/>
      <c r="P78" s="599"/>
      <c r="Q78" s="599"/>
      <c r="R78" s="599"/>
      <c r="S78" s="599"/>
      <c r="T78" s="599"/>
      <c r="U78" s="599"/>
      <c r="V78" s="599"/>
      <c r="W78" s="599"/>
      <c r="X78" s="599"/>
      <c r="Y78" s="599"/>
      <c r="Z78" s="599"/>
    </row>
    <row r="79" spans="1:26" ht="10.5" customHeight="1">
      <c r="A79" s="610"/>
      <c r="B79" s="611" t="s">
        <v>114</v>
      </c>
      <c r="C79" s="610"/>
      <c r="D79" s="610"/>
      <c r="E79" s="610"/>
      <c r="F79" s="613"/>
      <c r="G79" s="599"/>
      <c r="H79" s="614"/>
      <c r="I79" s="599"/>
      <c r="J79" s="599"/>
      <c r="K79" s="599"/>
      <c r="L79" s="599"/>
      <c r="M79" s="599"/>
      <c r="N79" s="599"/>
      <c r="O79" s="599"/>
      <c r="P79" s="599"/>
      <c r="Q79" s="599"/>
      <c r="R79" s="599"/>
      <c r="S79" s="599"/>
      <c r="T79" s="599"/>
      <c r="U79" s="599"/>
      <c r="V79" s="599"/>
      <c r="W79" s="599"/>
      <c r="X79" s="599"/>
      <c r="Y79" s="599"/>
      <c r="Z79" s="599"/>
    </row>
    <row r="80" spans="1:26" ht="10.5" customHeight="1">
      <c r="A80" s="610"/>
      <c r="B80" s="611" t="s">
        <v>86</v>
      </c>
      <c r="C80" s="610"/>
      <c r="D80" s="610"/>
      <c r="E80" s="610"/>
      <c r="F80" s="613"/>
      <c r="G80" s="599"/>
      <c r="H80" s="614"/>
      <c r="I80" s="599"/>
      <c r="J80" s="599"/>
      <c r="K80" s="599"/>
      <c r="L80" s="599"/>
      <c r="M80" s="599"/>
      <c r="N80" s="599"/>
      <c r="O80" s="599"/>
      <c r="P80" s="599"/>
      <c r="Q80" s="599"/>
      <c r="R80" s="599"/>
      <c r="S80" s="599"/>
      <c r="T80" s="599"/>
      <c r="U80" s="599"/>
      <c r="V80" s="599"/>
      <c r="W80" s="599"/>
      <c r="X80" s="599"/>
      <c r="Y80" s="599"/>
      <c r="Z80" s="599"/>
    </row>
    <row r="81" spans="1:26" ht="10.5" customHeight="1">
      <c r="A81" s="610"/>
      <c r="B81" s="611" t="s">
        <v>115</v>
      </c>
      <c r="C81" s="610"/>
      <c r="D81" s="610"/>
      <c r="E81" s="610"/>
      <c r="F81" s="613"/>
      <c r="G81" s="599"/>
      <c r="H81" s="614"/>
      <c r="I81" s="599"/>
      <c r="J81" s="599"/>
      <c r="K81" s="599"/>
      <c r="L81" s="599"/>
      <c r="M81" s="599"/>
      <c r="N81" s="599"/>
      <c r="O81" s="599"/>
      <c r="P81" s="599"/>
      <c r="Q81" s="599"/>
      <c r="R81" s="599"/>
      <c r="S81" s="599"/>
      <c r="T81" s="599"/>
      <c r="U81" s="599"/>
      <c r="V81" s="599"/>
      <c r="W81" s="599"/>
      <c r="X81" s="599"/>
      <c r="Y81" s="599"/>
      <c r="Z81" s="599"/>
    </row>
    <row r="82" spans="1:26" ht="10.5" customHeight="1">
      <c r="A82" s="610"/>
      <c r="B82" s="611" t="s">
        <v>116</v>
      </c>
      <c r="C82" s="610"/>
      <c r="D82" s="610"/>
      <c r="E82" s="610"/>
      <c r="F82" s="613"/>
      <c r="G82" s="599"/>
      <c r="H82" s="614"/>
      <c r="I82" s="599"/>
      <c r="J82" s="599"/>
      <c r="K82" s="599"/>
      <c r="L82" s="599"/>
      <c r="M82" s="599"/>
      <c r="N82" s="599"/>
      <c r="O82" s="599"/>
      <c r="P82" s="599"/>
      <c r="Q82" s="599"/>
      <c r="R82" s="599"/>
      <c r="S82" s="599"/>
      <c r="T82" s="599"/>
      <c r="U82" s="599"/>
      <c r="V82" s="599"/>
      <c r="W82" s="599"/>
      <c r="X82" s="599"/>
      <c r="Y82" s="599"/>
      <c r="Z82" s="599"/>
    </row>
    <row r="83" spans="1:26" ht="10.5" customHeight="1">
      <c r="A83" s="616"/>
      <c r="B83" s="616"/>
      <c r="C83" s="616"/>
      <c r="D83" s="616"/>
      <c r="E83" s="616"/>
      <c r="F83" s="618"/>
      <c r="G83" s="620"/>
      <c r="H83" s="622"/>
      <c r="I83" s="599"/>
      <c r="J83" s="599"/>
      <c r="K83" s="599"/>
      <c r="L83" s="599"/>
      <c r="M83" s="599"/>
      <c r="N83" s="599"/>
      <c r="O83" s="599"/>
      <c r="P83" s="599"/>
      <c r="Q83" s="599"/>
      <c r="R83" s="599"/>
      <c r="S83" s="599"/>
      <c r="T83" s="599"/>
      <c r="U83" s="599"/>
      <c r="V83" s="599"/>
      <c r="W83" s="599"/>
      <c r="X83" s="599"/>
      <c r="Y83" s="599"/>
      <c r="Z83" s="599"/>
    </row>
    <row r="84" spans="1:26" ht="10.5" customHeight="1">
      <c r="A84" s="604" t="s">
        <v>117</v>
      </c>
      <c r="B84" s="605" t="s">
        <v>1052</v>
      </c>
      <c r="C84" s="605" t="s">
        <v>5</v>
      </c>
      <c r="D84" s="605" t="s">
        <v>118</v>
      </c>
      <c r="E84" s="605" t="s">
        <v>119</v>
      </c>
      <c r="F84" s="606"/>
      <c r="G84" s="607"/>
      <c r="H84" s="608"/>
      <c r="I84" s="599"/>
      <c r="J84" s="599"/>
      <c r="K84" s="599"/>
      <c r="L84" s="599"/>
      <c r="M84" s="599"/>
      <c r="N84" s="599"/>
      <c r="O84" s="599"/>
      <c r="P84" s="599"/>
      <c r="Q84" s="599"/>
      <c r="R84" s="599"/>
      <c r="S84" s="599"/>
      <c r="T84" s="599"/>
      <c r="U84" s="599"/>
      <c r="V84" s="599"/>
      <c r="W84" s="599"/>
      <c r="X84" s="599"/>
      <c r="Y84" s="599"/>
      <c r="Z84" s="599"/>
    </row>
    <row r="85" spans="1:26" ht="10.5" customHeight="1">
      <c r="A85" s="610"/>
      <c r="B85" s="611" t="s">
        <v>65</v>
      </c>
      <c r="C85" s="611" t="s">
        <v>120</v>
      </c>
      <c r="D85" s="611" t="s">
        <v>121</v>
      </c>
      <c r="E85" s="611" t="s">
        <v>122</v>
      </c>
      <c r="F85" s="613"/>
      <c r="G85" s="599"/>
      <c r="H85" s="614"/>
      <c r="I85" s="599"/>
      <c r="J85" s="599"/>
      <c r="K85" s="599"/>
      <c r="L85" s="599"/>
      <c r="M85" s="599"/>
      <c r="N85" s="599"/>
      <c r="O85" s="599"/>
      <c r="P85" s="599"/>
      <c r="Q85" s="599"/>
      <c r="R85" s="599"/>
      <c r="S85" s="599"/>
      <c r="T85" s="599"/>
      <c r="U85" s="599"/>
      <c r="V85" s="599"/>
      <c r="W85" s="599"/>
      <c r="X85" s="599"/>
      <c r="Y85" s="599"/>
      <c r="Z85" s="599"/>
    </row>
    <row r="86" spans="1:26" ht="10.5" customHeight="1">
      <c r="A86" s="610"/>
      <c r="B86" s="611" t="s">
        <v>1051</v>
      </c>
      <c r="C86" s="610"/>
      <c r="D86" s="611" t="s">
        <v>40</v>
      </c>
      <c r="E86" s="611" t="s">
        <v>123</v>
      </c>
      <c r="F86" s="613"/>
      <c r="G86" s="599"/>
      <c r="H86" s="614"/>
      <c r="I86" s="599"/>
      <c r="J86" s="599"/>
      <c r="K86" s="599"/>
      <c r="L86" s="599"/>
      <c r="M86" s="599"/>
      <c r="N86" s="599"/>
      <c r="O86" s="599"/>
      <c r="P86" s="599"/>
      <c r="Q86" s="599"/>
      <c r="R86" s="599"/>
      <c r="S86" s="599"/>
      <c r="T86" s="599"/>
      <c r="U86" s="599"/>
      <c r="V86" s="599"/>
      <c r="W86" s="599"/>
      <c r="X86" s="599"/>
      <c r="Y86" s="599"/>
      <c r="Z86" s="599"/>
    </row>
    <row r="87" spans="1:26" ht="10.5" customHeight="1">
      <c r="A87" s="610"/>
      <c r="B87" s="610"/>
      <c r="C87" s="610"/>
      <c r="D87" s="610"/>
      <c r="E87" s="611" t="s">
        <v>7</v>
      </c>
      <c r="F87" s="613"/>
      <c r="G87" s="599"/>
      <c r="H87" s="614"/>
      <c r="I87" s="599"/>
      <c r="J87" s="599"/>
      <c r="K87" s="599"/>
      <c r="L87" s="599"/>
      <c r="M87" s="599"/>
      <c r="N87" s="599"/>
      <c r="O87" s="599"/>
      <c r="P87" s="599"/>
      <c r="Q87" s="599"/>
      <c r="R87" s="599"/>
      <c r="S87" s="599"/>
      <c r="T87" s="599"/>
      <c r="U87" s="599"/>
      <c r="V87" s="599"/>
      <c r="W87" s="599"/>
      <c r="X87" s="599"/>
      <c r="Y87" s="599"/>
      <c r="Z87" s="599"/>
    </row>
    <row r="88" spans="1:26" ht="10.5" customHeight="1">
      <c r="A88" s="610"/>
      <c r="B88" s="610"/>
      <c r="C88" s="610"/>
      <c r="D88" s="610"/>
      <c r="E88" s="611" t="s">
        <v>11</v>
      </c>
      <c r="F88" s="613"/>
      <c r="G88" s="599"/>
      <c r="H88" s="614"/>
      <c r="I88" s="599"/>
      <c r="J88" s="599"/>
      <c r="K88" s="599"/>
      <c r="L88" s="599"/>
      <c r="M88" s="599"/>
      <c r="N88" s="599"/>
      <c r="O88" s="599"/>
      <c r="P88" s="599"/>
      <c r="Q88" s="599"/>
      <c r="R88" s="599"/>
      <c r="S88" s="599"/>
      <c r="T88" s="599"/>
      <c r="U88" s="599"/>
      <c r="V88" s="599"/>
      <c r="W88" s="599"/>
      <c r="X88" s="599"/>
      <c r="Y88" s="599"/>
      <c r="Z88" s="599"/>
    </row>
    <row r="89" spans="1:26" ht="10.5" customHeight="1">
      <c r="A89" s="616"/>
      <c r="B89" s="616"/>
      <c r="C89" s="616"/>
      <c r="D89" s="616"/>
      <c r="E89" s="616"/>
      <c r="F89" s="618"/>
      <c r="G89" s="620"/>
      <c r="H89" s="622"/>
      <c r="I89" s="599"/>
      <c r="J89" s="599"/>
      <c r="K89" s="599"/>
      <c r="L89" s="599"/>
      <c r="M89" s="599"/>
      <c r="N89" s="599"/>
      <c r="O89" s="599"/>
      <c r="P89" s="599"/>
      <c r="Q89" s="599"/>
      <c r="R89" s="599"/>
      <c r="S89" s="599"/>
      <c r="T89" s="599"/>
      <c r="U89" s="599"/>
      <c r="V89" s="599"/>
      <c r="W89" s="599"/>
      <c r="X89" s="599"/>
      <c r="Y89" s="599"/>
      <c r="Z89" s="599"/>
    </row>
    <row r="90" spans="1:26" ht="10.5" customHeight="1">
      <c r="A90" s="604" t="s">
        <v>124</v>
      </c>
      <c r="B90" s="605" t="s">
        <v>125</v>
      </c>
      <c r="C90" s="624"/>
      <c r="D90" s="605" t="s">
        <v>126</v>
      </c>
      <c r="E90" s="605" t="s">
        <v>1050</v>
      </c>
      <c r="F90" s="606"/>
      <c r="G90" s="607"/>
      <c r="H90" s="608"/>
      <c r="I90" s="599"/>
      <c r="J90" s="599"/>
      <c r="K90" s="599"/>
      <c r="L90" s="599"/>
      <c r="M90" s="599"/>
      <c r="N90" s="599"/>
      <c r="O90" s="599"/>
      <c r="P90" s="599"/>
      <c r="Q90" s="599"/>
      <c r="R90" s="599"/>
      <c r="S90" s="599"/>
      <c r="T90" s="599"/>
      <c r="U90" s="599"/>
      <c r="V90" s="599"/>
      <c r="W90" s="599"/>
      <c r="X90" s="599"/>
      <c r="Y90" s="599"/>
      <c r="Z90" s="599"/>
    </row>
    <row r="91" spans="1:26" ht="10.5" customHeight="1">
      <c r="A91" s="610"/>
      <c r="B91" s="610"/>
      <c r="C91" s="610"/>
      <c r="D91" s="611" t="s">
        <v>127</v>
      </c>
      <c r="E91" s="610"/>
      <c r="F91" s="613"/>
      <c r="G91" s="599"/>
      <c r="H91" s="614"/>
      <c r="I91" s="599"/>
      <c r="J91" s="599"/>
      <c r="K91" s="599"/>
      <c r="L91" s="599"/>
      <c r="M91" s="599"/>
      <c r="N91" s="599"/>
      <c r="O91" s="599"/>
      <c r="P91" s="599"/>
      <c r="Q91" s="599"/>
      <c r="R91" s="599"/>
      <c r="S91" s="599"/>
      <c r="T91" s="599"/>
      <c r="U91" s="599"/>
      <c r="V91" s="599"/>
      <c r="W91" s="599"/>
      <c r="X91" s="599"/>
      <c r="Y91" s="599"/>
      <c r="Z91" s="599"/>
    </row>
    <row r="92" spans="1:26" ht="10.5" customHeight="1">
      <c r="A92" s="610"/>
      <c r="B92" s="610"/>
      <c r="C92" s="610"/>
      <c r="D92" s="611" t="s">
        <v>128</v>
      </c>
      <c r="E92" s="610"/>
      <c r="F92" s="613"/>
      <c r="G92" s="599"/>
      <c r="H92" s="614"/>
      <c r="I92" s="599"/>
      <c r="J92" s="599"/>
      <c r="K92" s="599"/>
      <c r="L92" s="599"/>
      <c r="M92" s="599"/>
      <c r="N92" s="599"/>
      <c r="O92" s="599"/>
      <c r="P92" s="599"/>
      <c r="Q92" s="599"/>
      <c r="R92" s="599"/>
      <c r="S92" s="599"/>
      <c r="T92" s="599"/>
      <c r="U92" s="599"/>
      <c r="V92" s="599"/>
      <c r="W92" s="599"/>
      <c r="X92" s="599"/>
      <c r="Y92" s="599"/>
      <c r="Z92" s="599"/>
    </row>
    <row r="93" spans="1:26" ht="10.5" customHeight="1">
      <c r="A93" s="610"/>
      <c r="B93" s="610"/>
      <c r="C93" s="610"/>
      <c r="D93" s="611" t="s">
        <v>129</v>
      </c>
      <c r="E93" s="610"/>
      <c r="F93" s="613"/>
      <c r="G93" s="599"/>
      <c r="H93" s="614"/>
      <c r="I93" s="599"/>
      <c r="J93" s="599"/>
      <c r="K93" s="599"/>
      <c r="L93" s="599"/>
      <c r="M93" s="599"/>
      <c r="N93" s="599"/>
      <c r="O93" s="599"/>
      <c r="P93" s="599"/>
      <c r="Q93" s="599"/>
      <c r="R93" s="599"/>
      <c r="S93" s="599"/>
      <c r="T93" s="599"/>
      <c r="U93" s="599"/>
      <c r="V93" s="599"/>
      <c r="W93" s="599"/>
      <c r="X93" s="599"/>
      <c r="Y93" s="599"/>
      <c r="Z93" s="599"/>
    </row>
    <row r="94" spans="1:26" ht="10.5" customHeight="1">
      <c r="A94" s="610"/>
      <c r="B94" s="610"/>
      <c r="C94" s="610"/>
      <c r="D94" s="611" t="s">
        <v>36</v>
      </c>
      <c r="E94" s="610"/>
      <c r="F94" s="613"/>
      <c r="G94" s="599"/>
      <c r="H94" s="614"/>
      <c r="I94" s="599"/>
      <c r="J94" s="599"/>
      <c r="K94" s="599"/>
      <c r="L94" s="599"/>
      <c r="M94" s="599"/>
      <c r="N94" s="599"/>
      <c r="O94" s="599"/>
      <c r="P94" s="599"/>
      <c r="Q94" s="599"/>
      <c r="R94" s="599"/>
      <c r="S94" s="599"/>
      <c r="T94" s="599"/>
      <c r="U94" s="599"/>
      <c r="V94" s="599"/>
      <c r="W94" s="599"/>
      <c r="X94" s="599"/>
      <c r="Y94" s="599"/>
      <c r="Z94" s="599"/>
    </row>
    <row r="95" spans="1:26" ht="10.5" customHeight="1">
      <c r="A95" s="616"/>
      <c r="B95" s="616"/>
      <c r="C95" s="616"/>
      <c r="D95" s="616"/>
      <c r="E95" s="616"/>
      <c r="F95" s="618"/>
      <c r="G95" s="620"/>
      <c r="H95" s="622"/>
      <c r="I95" s="599"/>
      <c r="J95" s="599"/>
      <c r="K95" s="599"/>
      <c r="L95" s="599"/>
      <c r="M95" s="599"/>
      <c r="N95" s="599"/>
      <c r="O95" s="599"/>
      <c r="P95" s="599"/>
      <c r="Q95" s="599"/>
      <c r="R95" s="599"/>
      <c r="S95" s="599"/>
      <c r="T95" s="599"/>
      <c r="U95" s="599"/>
      <c r="V95" s="599"/>
      <c r="W95" s="599"/>
      <c r="X95" s="599"/>
      <c r="Y95" s="599"/>
      <c r="Z95" s="599"/>
    </row>
    <row r="96" spans="1:26" ht="10.5" customHeight="1">
      <c r="A96" s="604" t="s">
        <v>130</v>
      </c>
      <c r="B96" s="605" t="s">
        <v>131</v>
      </c>
      <c r="C96" s="624"/>
      <c r="D96" s="624" t="s">
        <v>132</v>
      </c>
      <c r="E96" s="605" t="s">
        <v>1050</v>
      </c>
      <c r="F96" s="606"/>
      <c r="G96" s="607"/>
      <c r="H96" s="608"/>
      <c r="I96" s="599"/>
      <c r="J96" s="599"/>
      <c r="K96" s="599"/>
      <c r="L96" s="599"/>
      <c r="M96" s="599"/>
      <c r="N96" s="599"/>
      <c r="O96" s="599"/>
      <c r="P96" s="599"/>
      <c r="Q96" s="599"/>
      <c r="R96" s="599"/>
      <c r="S96" s="599"/>
      <c r="T96" s="599"/>
      <c r="U96" s="599"/>
      <c r="V96" s="599"/>
      <c r="W96" s="599"/>
      <c r="X96" s="599"/>
      <c r="Y96" s="599"/>
      <c r="Z96" s="599"/>
    </row>
    <row r="97" spans="1:26" ht="10.5" customHeight="1">
      <c r="A97" s="642"/>
      <c r="B97" s="611" t="s">
        <v>133</v>
      </c>
      <c r="C97" s="610"/>
      <c r="D97" s="610"/>
      <c r="E97" s="610"/>
      <c r="F97" s="613"/>
      <c r="G97" s="599"/>
      <c r="H97" s="614"/>
      <c r="I97" s="599"/>
      <c r="J97" s="599"/>
      <c r="K97" s="599"/>
      <c r="L97" s="599"/>
      <c r="M97" s="599"/>
      <c r="N97" s="599"/>
      <c r="O97" s="599"/>
      <c r="P97" s="599"/>
      <c r="Q97" s="599"/>
      <c r="R97" s="599"/>
      <c r="S97" s="599"/>
      <c r="T97" s="599"/>
      <c r="U97" s="599"/>
      <c r="V97" s="599"/>
      <c r="W97" s="599"/>
      <c r="X97" s="599"/>
      <c r="Y97" s="599"/>
      <c r="Z97" s="599"/>
    </row>
    <row r="98" spans="1:26" ht="10.5" customHeight="1">
      <c r="A98" s="645"/>
      <c r="B98" s="616"/>
      <c r="C98" s="616"/>
      <c r="D98" s="616"/>
      <c r="E98" s="616"/>
      <c r="F98" s="618"/>
      <c r="G98" s="620"/>
      <c r="H98" s="622"/>
      <c r="I98" s="599"/>
      <c r="J98" s="599"/>
      <c r="K98" s="599"/>
      <c r="L98" s="599"/>
      <c r="M98" s="599"/>
      <c r="N98" s="599"/>
      <c r="O98" s="599"/>
      <c r="P98" s="599"/>
      <c r="Q98" s="599"/>
      <c r="R98" s="599"/>
      <c r="S98" s="599"/>
      <c r="T98" s="599"/>
      <c r="U98" s="599"/>
      <c r="V98" s="599"/>
      <c r="W98" s="599"/>
      <c r="X98" s="599"/>
      <c r="Y98" s="599"/>
      <c r="Z98" s="599"/>
    </row>
    <row r="99" spans="1:26" ht="10.5" customHeight="1">
      <c r="A99" s="604" t="s">
        <v>134</v>
      </c>
      <c r="B99" s="605" t="s">
        <v>135</v>
      </c>
      <c r="C99" s="605" t="s">
        <v>136</v>
      </c>
      <c r="D99" s="605" t="s">
        <v>137</v>
      </c>
      <c r="E99" s="605" t="s">
        <v>138</v>
      </c>
      <c r="F99" s="606"/>
      <c r="G99" s="607"/>
      <c r="H99" s="608"/>
      <c r="I99" s="599"/>
      <c r="J99" s="599"/>
      <c r="K99" s="599"/>
      <c r="L99" s="599"/>
      <c r="M99" s="599"/>
      <c r="N99" s="599"/>
      <c r="O99" s="599"/>
      <c r="P99" s="599"/>
      <c r="Q99" s="599"/>
      <c r="R99" s="599"/>
      <c r="S99" s="599"/>
      <c r="T99" s="599"/>
      <c r="U99" s="599"/>
      <c r="V99" s="599"/>
      <c r="W99" s="599"/>
      <c r="X99" s="599"/>
      <c r="Y99" s="599"/>
      <c r="Z99" s="599"/>
    </row>
    <row r="100" spans="1:26" ht="10.5" customHeight="1">
      <c r="A100" s="642"/>
      <c r="B100" s="611" t="s">
        <v>12</v>
      </c>
      <c r="C100" s="611" t="s">
        <v>139</v>
      </c>
      <c r="D100" s="611" t="s">
        <v>102</v>
      </c>
      <c r="E100" s="611" t="s">
        <v>140</v>
      </c>
      <c r="F100" s="613"/>
      <c r="G100" s="599"/>
      <c r="H100" s="614"/>
      <c r="I100" s="599"/>
      <c r="J100" s="599"/>
      <c r="K100" s="599"/>
      <c r="L100" s="599"/>
      <c r="M100" s="599"/>
      <c r="N100" s="599"/>
      <c r="O100" s="599"/>
      <c r="P100" s="599"/>
      <c r="Q100" s="599"/>
      <c r="R100" s="599"/>
      <c r="S100" s="599"/>
      <c r="T100" s="599"/>
      <c r="U100" s="599"/>
      <c r="V100" s="599"/>
      <c r="W100" s="599"/>
      <c r="X100" s="599"/>
      <c r="Y100" s="599"/>
      <c r="Z100" s="599"/>
    </row>
    <row r="101" spans="1:26" ht="10.5" customHeight="1">
      <c r="A101" s="642"/>
      <c r="B101" s="611" t="s">
        <v>1049</v>
      </c>
      <c r="C101" s="611" t="s">
        <v>101</v>
      </c>
      <c r="D101" s="611" t="s">
        <v>103</v>
      </c>
      <c r="E101" s="610"/>
      <c r="F101" s="613"/>
      <c r="G101" s="599"/>
      <c r="H101" s="614"/>
      <c r="I101" s="599"/>
      <c r="J101" s="599"/>
      <c r="K101" s="599"/>
      <c r="L101" s="599"/>
      <c r="M101" s="599"/>
      <c r="N101" s="599"/>
      <c r="O101" s="599"/>
      <c r="P101" s="599"/>
      <c r="Q101" s="599"/>
      <c r="R101" s="599"/>
      <c r="S101" s="599"/>
      <c r="T101" s="599"/>
      <c r="U101" s="599"/>
      <c r="V101" s="599"/>
      <c r="W101" s="599"/>
      <c r="X101" s="599"/>
      <c r="Y101" s="599"/>
      <c r="Z101" s="599"/>
    </row>
    <row r="102" spans="1:26" ht="10.5" customHeight="1">
      <c r="A102" s="642"/>
      <c r="B102" s="611" t="s">
        <v>141</v>
      </c>
      <c r="C102" s="610"/>
      <c r="D102" s="611" t="s">
        <v>105</v>
      </c>
      <c r="E102" s="610"/>
      <c r="F102" s="613"/>
      <c r="G102" s="599"/>
      <c r="H102" s="614"/>
      <c r="I102" s="599"/>
      <c r="J102" s="599"/>
      <c r="K102" s="599"/>
      <c r="L102" s="599"/>
      <c r="M102" s="599"/>
      <c r="N102" s="599"/>
      <c r="O102" s="599"/>
      <c r="P102" s="599"/>
      <c r="Q102" s="599"/>
      <c r="R102" s="599"/>
      <c r="S102" s="599"/>
      <c r="T102" s="599"/>
      <c r="U102" s="599"/>
      <c r="V102" s="599"/>
      <c r="W102" s="599"/>
      <c r="X102" s="599"/>
      <c r="Y102" s="599"/>
      <c r="Z102" s="599"/>
    </row>
    <row r="103" spans="1:26" ht="10.5" customHeight="1">
      <c r="A103" s="642"/>
      <c r="B103" s="610"/>
      <c r="C103" s="610"/>
      <c r="D103" s="611" t="s">
        <v>142</v>
      </c>
      <c r="E103" s="610"/>
      <c r="F103" s="613"/>
      <c r="G103" s="599"/>
      <c r="H103" s="614"/>
      <c r="I103" s="599"/>
      <c r="J103" s="599"/>
      <c r="K103" s="599"/>
      <c r="L103" s="599"/>
      <c r="M103" s="599"/>
      <c r="N103" s="599"/>
      <c r="O103" s="599"/>
      <c r="P103" s="599"/>
      <c r="Q103" s="599"/>
      <c r="R103" s="599"/>
      <c r="S103" s="599"/>
      <c r="T103" s="599"/>
      <c r="U103" s="599"/>
      <c r="V103" s="599"/>
      <c r="W103" s="599"/>
      <c r="X103" s="599"/>
      <c r="Y103" s="599"/>
      <c r="Z103" s="599"/>
    </row>
    <row r="104" spans="1:26" ht="10.5" customHeight="1">
      <c r="A104" s="642"/>
      <c r="B104" s="610"/>
      <c r="C104" s="610"/>
      <c r="D104" s="611" t="s">
        <v>40</v>
      </c>
      <c r="E104" s="610"/>
      <c r="F104" s="613"/>
      <c r="G104" s="599"/>
      <c r="H104" s="614"/>
      <c r="I104" s="599"/>
      <c r="J104" s="599"/>
      <c r="K104" s="599"/>
      <c r="L104" s="599"/>
      <c r="M104" s="599"/>
      <c r="N104" s="599"/>
      <c r="O104" s="599"/>
      <c r="P104" s="599"/>
      <c r="Q104" s="599"/>
      <c r="R104" s="599"/>
      <c r="S104" s="599"/>
      <c r="T104" s="599"/>
      <c r="U104" s="599"/>
      <c r="V104" s="599"/>
      <c r="W104" s="599"/>
      <c r="X104" s="599"/>
      <c r="Y104" s="599"/>
      <c r="Z104" s="599"/>
    </row>
    <row r="105" spans="1:26" ht="10.5" customHeight="1">
      <c r="A105" s="645"/>
      <c r="B105" s="616"/>
      <c r="C105" s="616"/>
      <c r="D105" s="616"/>
      <c r="E105" s="616"/>
      <c r="F105" s="618"/>
      <c r="G105" s="620"/>
      <c r="H105" s="622"/>
      <c r="I105" s="599"/>
      <c r="J105" s="599"/>
      <c r="K105" s="599"/>
      <c r="L105" s="599"/>
      <c r="M105" s="599"/>
      <c r="N105" s="599"/>
      <c r="O105" s="599"/>
      <c r="P105" s="599"/>
      <c r="Q105" s="599"/>
      <c r="R105" s="599"/>
      <c r="S105" s="599"/>
      <c r="T105" s="599"/>
      <c r="U105" s="599"/>
      <c r="V105" s="599"/>
      <c r="W105" s="599"/>
      <c r="X105" s="599"/>
      <c r="Y105" s="599"/>
      <c r="Z105" s="599"/>
    </row>
    <row r="106" spans="1:26" ht="10.5" customHeight="1">
      <c r="A106" s="604" t="s">
        <v>143</v>
      </c>
      <c r="B106" s="605" t="s">
        <v>144</v>
      </c>
      <c r="C106" s="605" t="s">
        <v>97</v>
      </c>
      <c r="D106" s="605" t="s">
        <v>137</v>
      </c>
      <c r="E106" s="605" t="s">
        <v>1050</v>
      </c>
      <c r="F106" s="606"/>
      <c r="G106" s="607"/>
      <c r="H106" s="608"/>
      <c r="I106" s="599"/>
      <c r="J106" s="599"/>
      <c r="K106" s="599"/>
      <c r="L106" s="599"/>
      <c r="M106" s="599"/>
      <c r="N106" s="599"/>
      <c r="O106" s="599"/>
      <c r="P106" s="599"/>
      <c r="Q106" s="599"/>
      <c r="R106" s="599"/>
      <c r="S106" s="599"/>
      <c r="T106" s="599"/>
      <c r="U106" s="599"/>
      <c r="V106" s="599"/>
      <c r="W106" s="599"/>
      <c r="X106" s="599"/>
      <c r="Y106" s="599"/>
      <c r="Z106" s="599"/>
    </row>
    <row r="107" spans="1:26" ht="10.5" customHeight="1">
      <c r="A107" s="642"/>
      <c r="B107" s="611" t="s">
        <v>100</v>
      </c>
      <c r="C107" s="611" t="s">
        <v>101</v>
      </c>
      <c r="D107" s="611" t="s">
        <v>102</v>
      </c>
      <c r="E107" s="610"/>
      <c r="F107" s="613"/>
      <c r="G107" s="599"/>
      <c r="H107" s="614"/>
      <c r="I107" s="599"/>
      <c r="J107" s="599"/>
      <c r="K107" s="599"/>
      <c r="L107" s="599"/>
      <c r="M107" s="599"/>
      <c r="N107" s="599"/>
      <c r="O107" s="599"/>
      <c r="P107" s="599"/>
      <c r="Q107" s="599"/>
      <c r="R107" s="599"/>
      <c r="S107" s="599"/>
      <c r="T107" s="599"/>
      <c r="U107" s="599"/>
      <c r="V107" s="599"/>
      <c r="W107" s="599"/>
      <c r="X107" s="599"/>
      <c r="Y107" s="599"/>
      <c r="Z107" s="599"/>
    </row>
    <row r="108" spans="1:26" ht="10.5" customHeight="1">
      <c r="A108" s="642"/>
      <c r="B108" s="611" t="s">
        <v>1049</v>
      </c>
      <c r="C108" s="610"/>
      <c r="D108" s="611" t="s">
        <v>103</v>
      </c>
      <c r="E108" s="610"/>
      <c r="F108" s="613"/>
      <c r="G108" s="599"/>
      <c r="H108" s="614"/>
      <c r="I108" s="599"/>
      <c r="J108" s="599"/>
      <c r="K108" s="599"/>
      <c r="L108" s="599"/>
      <c r="M108" s="599"/>
      <c r="N108" s="599"/>
      <c r="O108" s="599"/>
      <c r="P108" s="599"/>
      <c r="Q108" s="599"/>
      <c r="R108" s="599"/>
      <c r="S108" s="599"/>
      <c r="T108" s="599"/>
      <c r="U108" s="599"/>
      <c r="V108" s="599"/>
      <c r="W108" s="599"/>
      <c r="X108" s="599"/>
      <c r="Y108" s="599"/>
      <c r="Z108" s="599"/>
    </row>
    <row r="109" spans="1:26" ht="10.5" customHeight="1">
      <c r="A109" s="642"/>
      <c r="B109" s="611" t="s">
        <v>141</v>
      </c>
      <c r="C109" s="610"/>
      <c r="D109" s="611" t="s">
        <v>61</v>
      </c>
      <c r="E109" s="610"/>
      <c r="F109" s="613"/>
      <c r="G109" s="599"/>
      <c r="H109" s="614"/>
      <c r="I109" s="599"/>
      <c r="J109" s="599"/>
      <c r="K109" s="599"/>
      <c r="L109" s="599"/>
      <c r="M109" s="599"/>
      <c r="N109" s="599"/>
      <c r="O109" s="599"/>
      <c r="P109" s="599"/>
      <c r="Q109" s="599"/>
      <c r="R109" s="599"/>
      <c r="S109" s="599"/>
      <c r="T109" s="599"/>
      <c r="U109" s="599"/>
      <c r="V109" s="599"/>
      <c r="W109" s="599"/>
      <c r="X109" s="599"/>
      <c r="Y109" s="599"/>
      <c r="Z109" s="599"/>
    </row>
    <row r="110" spans="1:26" ht="10.5" customHeight="1">
      <c r="A110" s="642"/>
      <c r="B110" s="610"/>
      <c r="C110" s="610"/>
      <c r="D110" s="611" t="s">
        <v>105</v>
      </c>
      <c r="E110" s="610"/>
      <c r="F110" s="613"/>
      <c r="G110" s="599"/>
      <c r="H110" s="614"/>
      <c r="I110" s="599"/>
      <c r="J110" s="599"/>
      <c r="K110" s="599"/>
      <c r="L110" s="599"/>
      <c r="M110" s="599"/>
      <c r="N110" s="599"/>
      <c r="O110" s="599"/>
      <c r="P110" s="599"/>
      <c r="Q110" s="599"/>
      <c r="R110" s="599"/>
      <c r="S110" s="599"/>
      <c r="T110" s="599"/>
      <c r="U110" s="599"/>
      <c r="V110" s="599"/>
      <c r="W110" s="599"/>
      <c r="X110" s="599"/>
      <c r="Y110" s="599"/>
      <c r="Z110" s="599"/>
    </row>
    <row r="111" spans="1:26" ht="10.5" customHeight="1">
      <c r="A111" s="642"/>
      <c r="B111" s="610"/>
      <c r="C111" s="610"/>
      <c r="D111" s="611" t="s">
        <v>40</v>
      </c>
      <c r="E111" s="610"/>
      <c r="F111" s="613"/>
      <c r="G111" s="599"/>
      <c r="H111" s="614"/>
      <c r="I111" s="599"/>
      <c r="J111" s="599"/>
      <c r="K111" s="599"/>
      <c r="L111" s="599"/>
      <c r="M111" s="599"/>
      <c r="N111" s="599"/>
      <c r="O111" s="599"/>
      <c r="P111" s="599"/>
      <c r="Q111" s="599"/>
      <c r="R111" s="599"/>
      <c r="S111" s="599"/>
      <c r="T111" s="599"/>
      <c r="U111" s="599"/>
      <c r="V111" s="599"/>
      <c r="W111" s="599"/>
      <c r="X111" s="599"/>
      <c r="Y111" s="599"/>
      <c r="Z111" s="599"/>
    </row>
    <row r="112" spans="1:26" ht="10.5" customHeight="1">
      <c r="A112" s="645"/>
      <c r="B112" s="616"/>
      <c r="C112" s="616"/>
      <c r="D112" s="616"/>
      <c r="E112" s="616"/>
      <c r="F112" s="618"/>
      <c r="G112" s="620"/>
      <c r="H112" s="622"/>
      <c r="I112" s="599"/>
      <c r="J112" s="599"/>
      <c r="K112" s="599"/>
      <c r="L112" s="599"/>
      <c r="M112" s="599"/>
      <c r="N112" s="599"/>
      <c r="O112" s="599"/>
      <c r="P112" s="599"/>
      <c r="Q112" s="599"/>
      <c r="R112" s="599"/>
      <c r="S112" s="599"/>
      <c r="T112" s="599"/>
      <c r="U112" s="599"/>
      <c r="V112" s="599"/>
      <c r="W112" s="599"/>
      <c r="X112" s="599"/>
      <c r="Y112" s="599"/>
      <c r="Z112" s="599"/>
    </row>
    <row r="113" spans="1:26" ht="10.5" customHeight="1">
      <c r="A113" s="604" t="s">
        <v>145</v>
      </c>
      <c r="B113" s="605" t="s">
        <v>146</v>
      </c>
      <c r="C113" s="624" t="s">
        <v>136</v>
      </c>
      <c r="D113" s="605" t="s">
        <v>102</v>
      </c>
      <c r="E113" s="605" t="s">
        <v>147</v>
      </c>
      <c r="F113" s="606"/>
      <c r="G113" s="607"/>
      <c r="H113" s="608"/>
      <c r="I113" s="599"/>
      <c r="J113" s="599"/>
      <c r="K113" s="599"/>
      <c r="L113" s="599"/>
      <c r="M113" s="599"/>
      <c r="N113" s="599"/>
      <c r="O113" s="599"/>
      <c r="P113" s="599"/>
      <c r="Q113" s="599"/>
      <c r="R113" s="599"/>
      <c r="S113" s="599"/>
      <c r="T113" s="599"/>
      <c r="U113" s="599"/>
      <c r="V113" s="599"/>
      <c r="W113" s="599"/>
      <c r="X113" s="599"/>
      <c r="Y113" s="599"/>
      <c r="Z113" s="599"/>
    </row>
    <row r="114" spans="1:26" ht="10.5" customHeight="1">
      <c r="A114" s="610"/>
      <c r="B114" s="611" t="s">
        <v>148</v>
      </c>
      <c r="C114" s="610"/>
      <c r="D114" s="611" t="s">
        <v>149</v>
      </c>
      <c r="E114" s="611" t="s">
        <v>150</v>
      </c>
      <c r="F114" s="613"/>
      <c r="G114" s="599"/>
      <c r="H114" s="614"/>
      <c r="I114" s="599"/>
      <c r="J114" s="599"/>
      <c r="K114" s="599"/>
      <c r="L114" s="599"/>
      <c r="M114" s="599"/>
      <c r="N114" s="599"/>
      <c r="O114" s="599"/>
      <c r="P114" s="599"/>
      <c r="Q114" s="599"/>
      <c r="R114" s="599"/>
      <c r="S114" s="599"/>
      <c r="T114" s="599"/>
      <c r="U114" s="599"/>
      <c r="V114" s="599"/>
      <c r="W114" s="599"/>
      <c r="X114" s="599"/>
      <c r="Y114" s="599"/>
      <c r="Z114" s="599"/>
    </row>
    <row r="115" spans="1:26" ht="10.5" customHeight="1">
      <c r="A115" s="610"/>
      <c r="B115" s="611" t="s">
        <v>12</v>
      </c>
      <c r="C115" s="610"/>
      <c r="D115" s="611" t="s">
        <v>151</v>
      </c>
      <c r="E115" s="610" t="s">
        <v>140</v>
      </c>
      <c r="F115" s="613"/>
      <c r="G115" s="599"/>
      <c r="H115" s="614"/>
      <c r="I115" s="599"/>
      <c r="J115" s="599"/>
      <c r="K115" s="599"/>
      <c r="L115" s="599"/>
      <c r="M115" s="599"/>
      <c r="N115" s="599"/>
      <c r="O115" s="599"/>
      <c r="P115" s="599"/>
      <c r="Q115" s="599"/>
      <c r="R115" s="599"/>
      <c r="S115" s="599"/>
      <c r="T115" s="599"/>
      <c r="U115" s="599"/>
      <c r="V115" s="599"/>
      <c r="W115" s="599"/>
      <c r="X115" s="599"/>
      <c r="Y115" s="599"/>
      <c r="Z115" s="599"/>
    </row>
    <row r="116" spans="1:26" ht="10.5" customHeight="1">
      <c r="A116" s="610"/>
      <c r="B116" s="611" t="s">
        <v>152</v>
      </c>
      <c r="C116" s="610"/>
      <c r="D116" s="611" t="s">
        <v>153</v>
      </c>
      <c r="E116" s="610"/>
      <c r="F116" s="613"/>
      <c r="G116" s="599"/>
      <c r="H116" s="614"/>
      <c r="I116" s="599"/>
      <c r="J116" s="599"/>
      <c r="K116" s="599"/>
      <c r="L116" s="599"/>
      <c r="M116" s="599"/>
      <c r="N116" s="599"/>
      <c r="O116" s="599"/>
      <c r="P116" s="599"/>
      <c r="Q116" s="599"/>
      <c r="R116" s="599"/>
      <c r="S116" s="599"/>
      <c r="T116" s="599"/>
      <c r="U116" s="599"/>
      <c r="V116" s="599"/>
      <c r="W116" s="599"/>
      <c r="X116" s="599"/>
      <c r="Y116" s="599"/>
      <c r="Z116" s="599"/>
    </row>
    <row r="117" spans="1:26" ht="10.5" customHeight="1">
      <c r="A117" s="610"/>
      <c r="B117" s="611" t="s">
        <v>154</v>
      </c>
      <c r="C117" s="610"/>
      <c r="D117" s="611" t="s">
        <v>155</v>
      </c>
      <c r="E117" s="610"/>
      <c r="F117" s="613"/>
      <c r="G117" s="599"/>
      <c r="H117" s="614"/>
      <c r="I117" s="599"/>
      <c r="J117" s="599"/>
      <c r="K117" s="599"/>
      <c r="L117" s="599"/>
      <c r="M117" s="599"/>
      <c r="N117" s="599"/>
      <c r="O117" s="599"/>
      <c r="P117" s="599"/>
      <c r="Q117" s="599"/>
      <c r="R117" s="599"/>
      <c r="S117" s="599"/>
      <c r="T117" s="599"/>
      <c r="U117" s="599"/>
      <c r="V117" s="599"/>
      <c r="W117" s="599"/>
      <c r="X117" s="599"/>
      <c r="Y117" s="599"/>
      <c r="Z117" s="599"/>
    </row>
    <row r="118" spans="1:26" ht="10.5" customHeight="1">
      <c r="A118" s="610"/>
      <c r="B118" s="610"/>
      <c r="C118" s="610"/>
      <c r="D118" s="611" t="s">
        <v>105</v>
      </c>
      <c r="E118" s="610"/>
      <c r="F118" s="613"/>
      <c r="G118" s="599"/>
      <c r="H118" s="614"/>
      <c r="I118" s="599"/>
      <c r="J118" s="599"/>
      <c r="K118" s="599"/>
      <c r="L118" s="599"/>
      <c r="M118" s="599"/>
      <c r="N118" s="599"/>
      <c r="O118" s="599"/>
      <c r="P118" s="599"/>
      <c r="Q118" s="599"/>
      <c r="R118" s="599"/>
      <c r="S118" s="599"/>
      <c r="T118" s="599"/>
      <c r="U118" s="599"/>
      <c r="V118" s="599"/>
      <c r="W118" s="599"/>
      <c r="X118" s="599"/>
      <c r="Y118" s="599"/>
      <c r="Z118" s="599"/>
    </row>
    <row r="119" spans="1:26" ht="10.5" customHeight="1">
      <c r="A119" s="610"/>
      <c r="B119" s="610"/>
      <c r="C119" s="610"/>
      <c r="D119" s="611" t="s">
        <v>156</v>
      </c>
      <c r="E119" s="610"/>
      <c r="F119" s="613"/>
      <c r="G119" s="599"/>
      <c r="H119" s="614"/>
      <c r="I119" s="599"/>
      <c r="J119" s="599"/>
      <c r="K119" s="599"/>
      <c r="L119" s="599"/>
      <c r="M119" s="599"/>
      <c r="N119" s="599"/>
      <c r="O119" s="599"/>
      <c r="P119" s="599"/>
      <c r="Q119" s="599"/>
      <c r="R119" s="599"/>
      <c r="S119" s="599"/>
      <c r="T119" s="599"/>
      <c r="U119" s="599"/>
      <c r="V119" s="599"/>
      <c r="W119" s="599"/>
      <c r="X119" s="599"/>
      <c r="Y119" s="599"/>
      <c r="Z119" s="599"/>
    </row>
    <row r="120" spans="1:26" ht="10.5" customHeight="1">
      <c r="A120" s="610"/>
      <c r="B120" s="610"/>
      <c r="C120" s="610"/>
      <c r="D120" s="611" t="s">
        <v>40</v>
      </c>
      <c r="E120" s="610"/>
      <c r="F120" s="613"/>
      <c r="G120" s="599"/>
      <c r="H120" s="614"/>
      <c r="I120" s="599"/>
      <c r="J120" s="599"/>
      <c r="K120" s="599"/>
      <c r="L120" s="599"/>
      <c r="M120" s="599"/>
      <c r="N120" s="599"/>
      <c r="O120" s="599"/>
      <c r="P120" s="599"/>
      <c r="Q120" s="599"/>
      <c r="R120" s="599"/>
      <c r="S120" s="599"/>
      <c r="T120" s="599"/>
      <c r="U120" s="599"/>
      <c r="V120" s="599"/>
      <c r="W120" s="599"/>
      <c r="X120" s="599"/>
      <c r="Y120" s="599"/>
      <c r="Z120" s="599"/>
    </row>
    <row r="121" spans="1:26" ht="10.5" customHeight="1">
      <c r="A121" s="616"/>
      <c r="B121" s="616"/>
      <c r="C121" s="616"/>
      <c r="D121" s="616"/>
      <c r="E121" s="616"/>
      <c r="F121" s="618"/>
      <c r="G121" s="620"/>
      <c r="H121" s="622"/>
      <c r="I121" s="599"/>
      <c r="J121" s="599"/>
      <c r="K121" s="599"/>
      <c r="L121" s="599"/>
      <c r="M121" s="599"/>
      <c r="N121" s="599"/>
      <c r="O121" s="599"/>
      <c r="P121" s="599"/>
      <c r="Q121" s="599"/>
      <c r="R121" s="599"/>
      <c r="S121" s="599"/>
      <c r="T121" s="599"/>
      <c r="U121" s="599"/>
      <c r="V121" s="599"/>
      <c r="W121" s="599"/>
      <c r="X121" s="599"/>
      <c r="Y121" s="599"/>
      <c r="Z121" s="599"/>
    </row>
    <row r="122" spans="1:26" ht="10.5" customHeight="1">
      <c r="A122" s="599"/>
      <c r="B122" s="599"/>
      <c r="C122" s="599"/>
      <c r="D122" s="599"/>
      <c r="E122" s="599"/>
      <c r="F122" s="599"/>
      <c r="G122" s="599"/>
      <c r="H122" s="599"/>
      <c r="I122" s="599"/>
      <c r="J122" s="599"/>
      <c r="K122" s="599"/>
      <c r="L122" s="599"/>
      <c r="M122" s="599"/>
      <c r="N122" s="599"/>
      <c r="O122" s="599"/>
      <c r="P122" s="599"/>
      <c r="Q122" s="599"/>
      <c r="R122" s="599"/>
      <c r="S122" s="599"/>
      <c r="T122" s="599"/>
      <c r="U122" s="599"/>
      <c r="V122" s="599"/>
      <c r="W122" s="599"/>
      <c r="X122" s="599"/>
      <c r="Y122" s="599"/>
      <c r="Z122" s="599"/>
    </row>
    <row r="123" spans="1:26" ht="10.5" customHeight="1">
      <c r="A123" s="599"/>
      <c r="B123" s="599"/>
      <c r="C123" s="599"/>
      <c r="D123" s="599"/>
      <c r="E123" s="599"/>
      <c r="F123" s="599"/>
      <c r="G123" s="599"/>
      <c r="H123" s="599"/>
      <c r="I123" s="599"/>
      <c r="J123" s="599"/>
      <c r="K123" s="599"/>
      <c r="L123" s="599"/>
      <c r="M123" s="599"/>
      <c r="N123" s="599"/>
      <c r="O123" s="599"/>
      <c r="P123" s="599"/>
      <c r="Q123" s="599"/>
      <c r="R123" s="599"/>
      <c r="S123" s="599"/>
      <c r="T123" s="599"/>
      <c r="U123" s="599"/>
      <c r="V123" s="599"/>
      <c r="W123" s="599"/>
      <c r="X123" s="599"/>
      <c r="Y123" s="599"/>
      <c r="Z123" s="599"/>
    </row>
    <row r="124" spans="1:26" ht="10.5" customHeight="1">
      <c r="A124" s="599"/>
      <c r="B124" s="599"/>
      <c r="C124" s="599"/>
      <c r="D124" s="599"/>
      <c r="E124" s="599"/>
      <c r="F124" s="599"/>
      <c r="G124" s="599"/>
      <c r="H124" s="599"/>
      <c r="I124" s="599"/>
      <c r="J124" s="599"/>
      <c r="K124" s="599"/>
      <c r="L124" s="599"/>
      <c r="M124" s="599"/>
      <c r="N124" s="599"/>
      <c r="O124" s="599"/>
      <c r="P124" s="599"/>
      <c r="Q124" s="599"/>
      <c r="R124" s="599"/>
      <c r="S124" s="599"/>
      <c r="T124" s="599"/>
      <c r="U124" s="599"/>
      <c r="V124" s="599"/>
      <c r="W124" s="599"/>
      <c r="X124" s="599"/>
      <c r="Y124" s="599"/>
      <c r="Z124" s="599"/>
    </row>
    <row r="125" spans="1:26" ht="10.5" customHeight="1">
      <c r="A125" s="599"/>
      <c r="B125" s="599"/>
      <c r="C125" s="599"/>
      <c r="D125" s="599"/>
      <c r="E125" s="599"/>
      <c r="F125" s="599"/>
      <c r="G125" s="599"/>
      <c r="H125" s="599"/>
      <c r="I125" s="599"/>
      <c r="J125" s="599"/>
      <c r="K125" s="599"/>
      <c r="L125" s="599"/>
      <c r="M125" s="599"/>
      <c r="N125" s="599"/>
      <c r="O125" s="599"/>
      <c r="P125" s="599"/>
      <c r="Q125" s="599"/>
      <c r="R125" s="599"/>
      <c r="S125" s="599"/>
      <c r="T125" s="599"/>
      <c r="U125" s="599"/>
      <c r="V125" s="599"/>
      <c r="W125" s="599"/>
      <c r="X125" s="599"/>
      <c r="Y125" s="599"/>
      <c r="Z125" s="599"/>
    </row>
    <row r="126" spans="1:26" ht="10.5" customHeight="1">
      <c r="A126" s="599"/>
      <c r="B126" s="599"/>
      <c r="C126" s="599"/>
      <c r="D126" s="599"/>
      <c r="E126" s="599"/>
      <c r="F126" s="599"/>
      <c r="G126" s="599"/>
      <c r="H126" s="599"/>
      <c r="I126" s="599"/>
      <c r="J126" s="599"/>
      <c r="K126" s="599"/>
      <c r="L126" s="599"/>
      <c r="M126" s="599"/>
      <c r="N126" s="599"/>
      <c r="O126" s="599"/>
      <c r="P126" s="599"/>
      <c r="Q126" s="599"/>
      <c r="R126" s="599"/>
      <c r="S126" s="599"/>
      <c r="T126" s="599"/>
      <c r="U126" s="599"/>
      <c r="V126" s="599"/>
      <c r="W126" s="599"/>
      <c r="X126" s="599"/>
      <c r="Y126" s="599"/>
      <c r="Z126" s="599"/>
    </row>
    <row r="127" spans="1:26" ht="10.5" customHeight="1">
      <c r="A127" s="599"/>
      <c r="B127" s="599"/>
      <c r="C127" s="599"/>
      <c r="D127" s="599"/>
      <c r="E127" s="599"/>
      <c r="F127" s="599"/>
      <c r="G127" s="599"/>
      <c r="H127" s="599"/>
      <c r="I127" s="599"/>
      <c r="J127" s="599"/>
      <c r="K127" s="599"/>
      <c r="L127" s="599"/>
      <c r="M127" s="599"/>
      <c r="N127" s="599"/>
      <c r="O127" s="599"/>
      <c r="P127" s="599"/>
      <c r="Q127" s="599"/>
      <c r="R127" s="599"/>
      <c r="S127" s="599"/>
      <c r="T127" s="599"/>
      <c r="U127" s="599"/>
      <c r="V127" s="599"/>
      <c r="W127" s="599"/>
      <c r="X127" s="599"/>
      <c r="Y127" s="599"/>
      <c r="Z127" s="599"/>
    </row>
    <row r="128" spans="1:26" ht="10.5" customHeight="1">
      <c r="A128" s="599"/>
      <c r="B128" s="599"/>
      <c r="C128" s="599"/>
      <c r="D128" s="599"/>
      <c r="E128" s="599"/>
      <c r="F128" s="599"/>
      <c r="G128" s="599"/>
      <c r="H128" s="599"/>
      <c r="I128" s="599"/>
      <c r="J128" s="599"/>
      <c r="K128" s="599"/>
      <c r="L128" s="599"/>
      <c r="M128" s="599"/>
      <c r="N128" s="599"/>
      <c r="O128" s="599"/>
      <c r="P128" s="599"/>
      <c r="Q128" s="599"/>
      <c r="R128" s="599"/>
      <c r="S128" s="599"/>
      <c r="T128" s="599"/>
      <c r="U128" s="599"/>
      <c r="V128" s="599"/>
      <c r="W128" s="599"/>
      <c r="X128" s="599"/>
      <c r="Y128" s="599"/>
      <c r="Z128" s="599"/>
    </row>
    <row r="129" spans="1:26" ht="10.5" customHeight="1">
      <c r="A129" s="599"/>
      <c r="B129" s="599"/>
      <c r="C129" s="599"/>
      <c r="D129" s="599"/>
      <c r="E129" s="599"/>
      <c r="F129" s="599"/>
      <c r="G129" s="599"/>
      <c r="H129" s="599"/>
      <c r="I129" s="599"/>
      <c r="J129" s="599"/>
      <c r="K129" s="599"/>
      <c r="L129" s="599"/>
      <c r="M129" s="599"/>
      <c r="N129" s="599"/>
      <c r="O129" s="599"/>
      <c r="P129" s="599"/>
      <c r="Q129" s="599"/>
      <c r="R129" s="599"/>
      <c r="S129" s="599"/>
      <c r="T129" s="599"/>
      <c r="U129" s="599"/>
      <c r="V129" s="599"/>
      <c r="W129" s="599"/>
      <c r="X129" s="599"/>
      <c r="Y129" s="599"/>
      <c r="Z129" s="599"/>
    </row>
    <row r="130" spans="1:26" ht="10.5" customHeight="1">
      <c r="A130" s="599"/>
      <c r="B130" s="599"/>
      <c r="C130" s="599"/>
      <c r="D130" s="599"/>
      <c r="E130" s="599"/>
      <c r="F130" s="599"/>
      <c r="G130" s="599"/>
      <c r="H130" s="599"/>
      <c r="I130" s="599"/>
      <c r="J130" s="599"/>
      <c r="K130" s="599"/>
      <c r="L130" s="599"/>
      <c r="M130" s="599"/>
      <c r="N130" s="599"/>
      <c r="O130" s="599"/>
      <c r="P130" s="599"/>
      <c r="Q130" s="599"/>
      <c r="R130" s="599"/>
      <c r="S130" s="599"/>
      <c r="T130" s="599"/>
      <c r="U130" s="599"/>
      <c r="V130" s="599"/>
      <c r="W130" s="599"/>
      <c r="X130" s="599"/>
      <c r="Y130" s="599"/>
      <c r="Z130" s="599"/>
    </row>
    <row r="131" spans="1:26" ht="10.5" customHeight="1">
      <c r="A131" s="599"/>
      <c r="B131" s="599"/>
      <c r="C131" s="599"/>
      <c r="D131" s="599"/>
      <c r="E131" s="599"/>
      <c r="F131" s="599"/>
      <c r="G131" s="599"/>
      <c r="H131" s="599"/>
      <c r="I131" s="599"/>
      <c r="J131" s="599"/>
      <c r="K131" s="599"/>
      <c r="L131" s="599"/>
      <c r="M131" s="599"/>
      <c r="N131" s="599"/>
      <c r="O131" s="599"/>
      <c r="P131" s="599"/>
      <c r="Q131" s="599"/>
      <c r="R131" s="599"/>
      <c r="S131" s="599"/>
      <c r="T131" s="599"/>
      <c r="U131" s="599"/>
      <c r="V131" s="599"/>
      <c r="W131" s="599"/>
      <c r="X131" s="599"/>
      <c r="Y131" s="599"/>
      <c r="Z131" s="599"/>
    </row>
    <row r="132" spans="1:26" ht="10.5" customHeight="1">
      <c r="A132" s="599"/>
      <c r="B132" s="599"/>
      <c r="C132" s="599"/>
      <c r="D132" s="599"/>
      <c r="E132" s="599"/>
      <c r="F132" s="599"/>
      <c r="G132" s="599"/>
      <c r="H132" s="599"/>
      <c r="I132" s="599"/>
      <c r="J132" s="599"/>
      <c r="K132" s="599"/>
      <c r="L132" s="599"/>
      <c r="M132" s="599"/>
      <c r="N132" s="599"/>
      <c r="O132" s="599"/>
      <c r="P132" s="599"/>
      <c r="Q132" s="599"/>
      <c r="R132" s="599"/>
      <c r="S132" s="599"/>
      <c r="T132" s="599"/>
      <c r="U132" s="599"/>
      <c r="V132" s="599"/>
      <c r="W132" s="599"/>
      <c r="X132" s="599"/>
      <c r="Y132" s="599"/>
      <c r="Z132" s="599"/>
    </row>
    <row r="133" spans="1:26" ht="10.5" customHeight="1">
      <c r="A133" s="599"/>
      <c r="B133" s="599"/>
      <c r="C133" s="599"/>
      <c r="D133" s="599"/>
      <c r="E133" s="599"/>
      <c r="F133" s="599"/>
      <c r="G133" s="599"/>
      <c r="H133" s="599"/>
      <c r="I133" s="599"/>
      <c r="J133" s="599"/>
      <c r="K133" s="599"/>
      <c r="L133" s="599"/>
      <c r="M133" s="599"/>
      <c r="N133" s="599"/>
      <c r="O133" s="599"/>
      <c r="P133" s="599"/>
      <c r="Q133" s="599"/>
      <c r="R133" s="599"/>
      <c r="S133" s="599"/>
      <c r="T133" s="599"/>
      <c r="U133" s="599"/>
      <c r="V133" s="599"/>
      <c r="W133" s="599"/>
      <c r="X133" s="599"/>
      <c r="Y133" s="599"/>
      <c r="Z133" s="599"/>
    </row>
    <row r="134" spans="1:26" ht="10.5" customHeight="1">
      <c r="A134" s="599"/>
      <c r="B134" s="599"/>
      <c r="C134" s="599"/>
      <c r="D134" s="599"/>
      <c r="E134" s="599"/>
      <c r="F134" s="599"/>
      <c r="G134" s="599"/>
      <c r="H134" s="599"/>
      <c r="I134" s="599"/>
      <c r="J134" s="599"/>
      <c r="K134" s="599"/>
      <c r="L134" s="599"/>
      <c r="M134" s="599"/>
      <c r="N134" s="599"/>
      <c r="O134" s="599"/>
      <c r="P134" s="599"/>
      <c r="Q134" s="599"/>
      <c r="R134" s="599"/>
      <c r="S134" s="599"/>
      <c r="T134" s="599"/>
      <c r="U134" s="599"/>
      <c r="V134" s="599"/>
      <c r="W134" s="599"/>
      <c r="X134" s="599"/>
      <c r="Y134" s="599"/>
      <c r="Z134" s="599"/>
    </row>
    <row r="135" spans="1:26" ht="10.5" customHeight="1">
      <c r="A135" s="599"/>
      <c r="B135" s="599"/>
      <c r="C135" s="599"/>
      <c r="D135" s="599"/>
      <c r="E135" s="599"/>
      <c r="F135" s="599"/>
      <c r="G135" s="599"/>
      <c r="H135" s="599"/>
      <c r="I135" s="599"/>
      <c r="J135" s="599"/>
      <c r="K135" s="599"/>
      <c r="L135" s="599"/>
      <c r="M135" s="599"/>
      <c r="N135" s="599"/>
      <c r="O135" s="599"/>
      <c r="P135" s="599"/>
      <c r="Q135" s="599"/>
      <c r="R135" s="599"/>
      <c r="S135" s="599"/>
      <c r="T135" s="599"/>
      <c r="U135" s="599"/>
      <c r="V135" s="599"/>
      <c r="W135" s="599"/>
      <c r="X135" s="599"/>
      <c r="Y135" s="599"/>
      <c r="Z135" s="599"/>
    </row>
    <row r="136" spans="1:26" ht="10.5" customHeight="1">
      <c r="A136" s="599"/>
      <c r="B136" s="599"/>
      <c r="C136" s="599"/>
      <c r="D136" s="599"/>
      <c r="E136" s="599"/>
      <c r="F136" s="599"/>
      <c r="G136" s="599"/>
      <c r="H136" s="599"/>
      <c r="I136" s="599"/>
      <c r="J136" s="599"/>
      <c r="K136" s="599"/>
      <c r="L136" s="599"/>
      <c r="M136" s="599"/>
      <c r="N136" s="599"/>
      <c r="O136" s="599"/>
      <c r="P136" s="599"/>
      <c r="Q136" s="599"/>
      <c r="R136" s="599"/>
      <c r="S136" s="599"/>
      <c r="T136" s="599"/>
      <c r="U136" s="599"/>
      <c r="V136" s="599"/>
      <c r="W136" s="599"/>
      <c r="X136" s="599"/>
      <c r="Y136" s="599"/>
      <c r="Z136" s="599"/>
    </row>
    <row r="137" spans="1:26" ht="10.5" customHeight="1">
      <c r="A137" s="599"/>
      <c r="B137" s="599"/>
      <c r="C137" s="599"/>
      <c r="D137" s="599"/>
      <c r="E137" s="599"/>
      <c r="F137" s="599"/>
      <c r="G137" s="599"/>
      <c r="H137" s="599"/>
      <c r="I137" s="599"/>
      <c r="J137" s="599"/>
      <c r="K137" s="599"/>
      <c r="L137" s="599"/>
      <c r="M137" s="599"/>
      <c r="N137" s="599"/>
      <c r="O137" s="599"/>
      <c r="P137" s="599"/>
      <c r="Q137" s="599"/>
      <c r="R137" s="599"/>
      <c r="S137" s="599"/>
      <c r="T137" s="599"/>
      <c r="U137" s="599"/>
      <c r="V137" s="599"/>
      <c r="W137" s="599"/>
      <c r="X137" s="599"/>
      <c r="Y137" s="599"/>
      <c r="Z137" s="599"/>
    </row>
    <row r="138" spans="1:26" ht="10.5" customHeight="1">
      <c r="A138" s="599"/>
      <c r="B138" s="599"/>
      <c r="C138" s="599"/>
      <c r="D138" s="599"/>
      <c r="E138" s="599"/>
      <c r="F138" s="599"/>
      <c r="G138" s="599"/>
      <c r="H138" s="599"/>
      <c r="I138" s="599"/>
      <c r="J138" s="599"/>
      <c r="K138" s="599"/>
      <c r="L138" s="599"/>
      <c r="M138" s="599"/>
      <c r="N138" s="599"/>
      <c r="O138" s="599"/>
      <c r="P138" s="599"/>
      <c r="Q138" s="599"/>
      <c r="R138" s="599"/>
      <c r="S138" s="599"/>
      <c r="T138" s="599"/>
      <c r="U138" s="599"/>
      <c r="V138" s="599"/>
      <c r="W138" s="599"/>
      <c r="X138" s="599"/>
      <c r="Y138" s="599"/>
      <c r="Z138" s="599"/>
    </row>
    <row r="139" spans="1:26" ht="10.5" customHeight="1">
      <c r="A139" s="599"/>
      <c r="B139" s="599"/>
      <c r="C139" s="599"/>
      <c r="D139" s="599"/>
      <c r="E139" s="599"/>
      <c r="F139" s="599"/>
      <c r="G139" s="599"/>
      <c r="H139" s="599"/>
      <c r="I139" s="599"/>
      <c r="J139" s="599"/>
      <c r="K139" s="599"/>
      <c r="L139" s="599"/>
      <c r="M139" s="599"/>
      <c r="N139" s="599"/>
      <c r="O139" s="599"/>
      <c r="P139" s="599"/>
      <c r="Q139" s="599"/>
      <c r="R139" s="599"/>
      <c r="S139" s="599"/>
      <c r="T139" s="599"/>
      <c r="U139" s="599"/>
      <c r="V139" s="599"/>
      <c r="W139" s="599"/>
      <c r="X139" s="599"/>
      <c r="Y139" s="599"/>
      <c r="Z139" s="599"/>
    </row>
    <row r="140" spans="1:26" ht="10.5" customHeight="1">
      <c r="A140" s="599"/>
      <c r="B140" s="599"/>
      <c r="C140" s="599"/>
      <c r="D140" s="599"/>
      <c r="E140" s="599"/>
      <c r="F140" s="599"/>
      <c r="G140" s="599"/>
      <c r="H140" s="599"/>
      <c r="I140" s="599"/>
      <c r="J140" s="599"/>
      <c r="K140" s="599"/>
      <c r="L140" s="599"/>
      <c r="M140" s="599"/>
      <c r="N140" s="599"/>
      <c r="O140" s="599"/>
      <c r="P140" s="599"/>
      <c r="Q140" s="599"/>
      <c r="R140" s="599"/>
      <c r="S140" s="599"/>
      <c r="T140" s="599"/>
      <c r="U140" s="599"/>
      <c r="V140" s="599"/>
      <c r="W140" s="599"/>
      <c r="X140" s="599"/>
      <c r="Y140" s="599"/>
      <c r="Z140" s="599"/>
    </row>
    <row r="141" spans="1:26" ht="10.5" customHeight="1">
      <c r="A141" s="599"/>
      <c r="B141" s="599"/>
      <c r="C141" s="599"/>
      <c r="D141" s="599"/>
      <c r="E141" s="599"/>
      <c r="F141" s="599"/>
      <c r="G141" s="599"/>
      <c r="H141" s="599"/>
      <c r="I141" s="599"/>
      <c r="J141" s="599"/>
      <c r="K141" s="599"/>
      <c r="L141" s="599"/>
      <c r="M141" s="599"/>
      <c r="N141" s="599"/>
      <c r="O141" s="599"/>
      <c r="P141" s="599"/>
      <c r="Q141" s="599"/>
      <c r="R141" s="599"/>
      <c r="S141" s="599"/>
      <c r="T141" s="599"/>
      <c r="U141" s="599"/>
      <c r="V141" s="599"/>
      <c r="W141" s="599"/>
      <c r="X141" s="599"/>
      <c r="Y141" s="599"/>
      <c r="Z141" s="599"/>
    </row>
    <row r="142" spans="1:26" ht="10.5" customHeight="1">
      <c r="A142" s="599"/>
      <c r="B142" s="599"/>
      <c r="C142" s="599"/>
      <c r="D142" s="599"/>
      <c r="E142" s="599"/>
      <c r="F142" s="599"/>
      <c r="G142" s="599"/>
      <c r="H142" s="599"/>
      <c r="I142" s="599"/>
      <c r="J142" s="599"/>
      <c r="K142" s="599"/>
      <c r="L142" s="599"/>
      <c r="M142" s="599"/>
      <c r="N142" s="599"/>
      <c r="O142" s="599"/>
      <c r="P142" s="599"/>
      <c r="Q142" s="599"/>
      <c r="R142" s="599"/>
      <c r="S142" s="599"/>
      <c r="T142" s="599"/>
      <c r="U142" s="599"/>
      <c r="V142" s="599"/>
      <c r="W142" s="599"/>
      <c r="X142" s="599"/>
      <c r="Y142" s="599"/>
      <c r="Z142" s="599"/>
    </row>
    <row r="143" spans="1:26" ht="10.5" customHeight="1">
      <c r="A143" s="599"/>
      <c r="B143" s="599"/>
      <c r="C143" s="599"/>
      <c r="D143" s="599"/>
      <c r="E143" s="599"/>
      <c r="F143" s="599"/>
      <c r="G143" s="599"/>
      <c r="H143" s="599"/>
      <c r="I143" s="599"/>
      <c r="J143" s="599"/>
      <c r="K143" s="599"/>
      <c r="L143" s="599"/>
      <c r="M143" s="599"/>
      <c r="N143" s="599"/>
      <c r="O143" s="599"/>
      <c r="P143" s="599"/>
      <c r="Q143" s="599"/>
      <c r="R143" s="599"/>
      <c r="S143" s="599"/>
      <c r="T143" s="599"/>
      <c r="U143" s="599"/>
      <c r="V143" s="599"/>
      <c r="W143" s="599"/>
      <c r="X143" s="599"/>
      <c r="Y143" s="599"/>
      <c r="Z143" s="599"/>
    </row>
    <row r="144" spans="1:26" ht="10.5" customHeight="1">
      <c r="A144" s="599"/>
      <c r="B144" s="599"/>
      <c r="C144" s="599"/>
      <c r="D144" s="599"/>
      <c r="E144" s="599"/>
      <c r="F144" s="599"/>
      <c r="G144" s="599"/>
      <c r="H144" s="599"/>
      <c r="I144" s="599"/>
      <c r="J144" s="599"/>
      <c r="K144" s="599"/>
      <c r="L144" s="599"/>
      <c r="M144" s="599"/>
      <c r="N144" s="599"/>
      <c r="O144" s="599"/>
      <c r="P144" s="599"/>
      <c r="Q144" s="599"/>
      <c r="R144" s="599"/>
      <c r="S144" s="599"/>
      <c r="T144" s="599"/>
      <c r="U144" s="599"/>
      <c r="V144" s="599"/>
      <c r="W144" s="599"/>
      <c r="X144" s="599"/>
      <c r="Y144" s="599"/>
      <c r="Z144" s="599"/>
    </row>
    <row r="145" spans="1:26" ht="10.5" customHeight="1">
      <c r="A145" s="599"/>
      <c r="B145" s="599"/>
      <c r="C145" s="599"/>
      <c r="D145" s="599"/>
      <c r="E145" s="599"/>
      <c r="F145" s="599"/>
      <c r="G145" s="599"/>
      <c r="H145" s="599"/>
      <c r="I145" s="599"/>
      <c r="J145" s="599"/>
      <c r="K145" s="599"/>
      <c r="L145" s="599"/>
      <c r="M145" s="599"/>
      <c r="N145" s="599"/>
      <c r="O145" s="599"/>
      <c r="P145" s="599"/>
      <c r="Q145" s="599"/>
      <c r="R145" s="599"/>
      <c r="S145" s="599"/>
      <c r="T145" s="599"/>
      <c r="U145" s="599"/>
      <c r="V145" s="599"/>
      <c r="W145" s="599"/>
      <c r="X145" s="599"/>
      <c r="Y145" s="599"/>
      <c r="Z145" s="599"/>
    </row>
    <row r="146" spans="1:26" ht="10.5" customHeight="1">
      <c r="A146" s="599"/>
      <c r="B146" s="599"/>
      <c r="C146" s="599"/>
      <c r="D146" s="599"/>
      <c r="E146" s="599"/>
      <c r="F146" s="599"/>
      <c r="G146" s="599"/>
      <c r="H146" s="599"/>
      <c r="I146" s="599"/>
      <c r="J146" s="599"/>
      <c r="K146" s="599"/>
      <c r="L146" s="599"/>
      <c r="M146" s="599"/>
      <c r="N146" s="599"/>
      <c r="O146" s="599"/>
      <c r="P146" s="599"/>
      <c r="Q146" s="599"/>
      <c r="R146" s="599"/>
      <c r="S146" s="599"/>
      <c r="T146" s="599"/>
      <c r="U146" s="599"/>
      <c r="V146" s="599"/>
      <c r="W146" s="599"/>
      <c r="X146" s="599"/>
      <c r="Y146" s="599"/>
      <c r="Z146" s="599"/>
    </row>
    <row r="147" spans="1:26" ht="10.5" customHeight="1">
      <c r="A147" s="599"/>
      <c r="B147" s="599"/>
      <c r="C147" s="599"/>
      <c r="D147" s="599"/>
      <c r="E147" s="599"/>
      <c r="F147" s="599"/>
      <c r="G147" s="599"/>
      <c r="H147" s="599"/>
      <c r="I147" s="599"/>
      <c r="J147" s="599"/>
      <c r="K147" s="599"/>
      <c r="L147" s="599"/>
      <c r="M147" s="599"/>
      <c r="N147" s="599"/>
      <c r="O147" s="599"/>
      <c r="P147" s="599"/>
      <c r="Q147" s="599"/>
      <c r="R147" s="599"/>
      <c r="S147" s="599"/>
      <c r="T147" s="599"/>
      <c r="U147" s="599"/>
      <c r="V147" s="599"/>
      <c r="W147" s="599"/>
      <c r="X147" s="599"/>
      <c r="Y147" s="599"/>
      <c r="Z147" s="599"/>
    </row>
    <row r="148" spans="1:26" ht="10.5" customHeight="1">
      <c r="A148" s="599"/>
      <c r="B148" s="599"/>
      <c r="C148" s="599"/>
      <c r="D148" s="599"/>
      <c r="E148" s="599"/>
      <c r="F148" s="599"/>
      <c r="G148" s="599"/>
      <c r="H148" s="599"/>
      <c r="I148" s="599"/>
      <c r="J148" s="599"/>
      <c r="K148" s="599"/>
      <c r="L148" s="599"/>
      <c r="M148" s="599"/>
      <c r="N148" s="599"/>
      <c r="O148" s="599"/>
      <c r="P148" s="599"/>
      <c r="Q148" s="599"/>
      <c r="R148" s="599"/>
      <c r="S148" s="599"/>
      <c r="T148" s="599"/>
      <c r="U148" s="599"/>
      <c r="V148" s="599"/>
      <c r="W148" s="599"/>
      <c r="X148" s="599"/>
      <c r="Y148" s="599"/>
      <c r="Z148" s="599"/>
    </row>
    <row r="149" spans="1:26" ht="10.5" customHeight="1">
      <c r="A149" s="599"/>
      <c r="B149" s="599"/>
      <c r="C149" s="599"/>
      <c r="D149" s="599"/>
      <c r="E149" s="599"/>
      <c r="F149" s="599"/>
      <c r="G149" s="599"/>
      <c r="H149" s="599"/>
      <c r="I149" s="599"/>
      <c r="J149" s="599"/>
      <c r="K149" s="599"/>
      <c r="L149" s="599"/>
      <c r="M149" s="599"/>
      <c r="N149" s="599"/>
      <c r="O149" s="599"/>
      <c r="P149" s="599"/>
      <c r="Q149" s="599"/>
      <c r="R149" s="599"/>
      <c r="S149" s="599"/>
      <c r="T149" s="599"/>
      <c r="U149" s="599"/>
      <c r="V149" s="599"/>
      <c r="W149" s="599"/>
      <c r="X149" s="599"/>
      <c r="Y149" s="599"/>
      <c r="Z149" s="599"/>
    </row>
    <row r="150" spans="1:26" ht="10.5" customHeight="1">
      <c r="A150" s="599"/>
      <c r="B150" s="599"/>
      <c r="C150" s="599"/>
      <c r="D150" s="599"/>
      <c r="E150" s="599"/>
      <c r="F150" s="599"/>
      <c r="G150" s="599"/>
      <c r="H150" s="599"/>
      <c r="I150" s="599"/>
      <c r="J150" s="599"/>
      <c r="K150" s="599"/>
      <c r="L150" s="599"/>
      <c r="M150" s="599"/>
      <c r="N150" s="599"/>
      <c r="O150" s="599"/>
      <c r="P150" s="599"/>
      <c r="Q150" s="599"/>
      <c r="R150" s="599"/>
      <c r="S150" s="599"/>
      <c r="T150" s="599"/>
      <c r="U150" s="599"/>
      <c r="V150" s="599"/>
      <c r="W150" s="599"/>
      <c r="X150" s="599"/>
      <c r="Y150" s="599"/>
      <c r="Z150" s="599"/>
    </row>
    <row r="151" spans="1:26" ht="10.5" customHeight="1">
      <c r="A151" s="599"/>
      <c r="B151" s="599"/>
      <c r="C151" s="599"/>
      <c r="D151" s="599"/>
      <c r="E151" s="599"/>
      <c r="F151" s="599"/>
      <c r="G151" s="599"/>
      <c r="H151" s="599"/>
      <c r="I151" s="599"/>
      <c r="J151" s="599"/>
      <c r="K151" s="599"/>
      <c r="L151" s="599"/>
      <c r="M151" s="599"/>
      <c r="N151" s="599"/>
      <c r="O151" s="599"/>
      <c r="P151" s="599"/>
      <c r="Q151" s="599"/>
      <c r="R151" s="599"/>
      <c r="S151" s="599"/>
      <c r="T151" s="599"/>
      <c r="U151" s="599"/>
      <c r="V151" s="599"/>
      <c r="W151" s="599"/>
      <c r="X151" s="599"/>
      <c r="Y151" s="599"/>
      <c r="Z151" s="599"/>
    </row>
    <row r="152" spans="1:26" ht="10.5" customHeight="1">
      <c r="A152" s="599"/>
      <c r="B152" s="599"/>
      <c r="C152" s="599"/>
      <c r="D152" s="599"/>
      <c r="E152" s="599"/>
      <c r="F152" s="599"/>
      <c r="G152" s="599"/>
      <c r="H152" s="599"/>
      <c r="I152" s="599"/>
      <c r="J152" s="599"/>
      <c r="K152" s="599"/>
      <c r="L152" s="599"/>
      <c r="M152" s="599"/>
      <c r="N152" s="599"/>
      <c r="O152" s="599"/>
      <c r="P152" s="599"/>
      <c r="Q152" s="599"/>
      <c r="R152" s="599"/>
      <c r="S152" s="599"/>
      <c r="T152" s="599"/>
      <c r="U152" s="599"/>
      <c r="V152" s="599"/>
      <c r="W152" s="599"/>
      <c r="X152" s="599"/>
      <c r="Y152" s="599"/>
      <c r="Z152" s="599"/>
    </row>
    <row r="153" spans="1:26" ht="10.5" customHeight="1">
      <c r="A153" s="599"/>
      <c r="B153" s="599"/>
      <c r="C153" s="599"/>
      <c r="D153" s="599"/>
      <c r="E153" s="599"/>
      <c r="F153" s="599"/>
      <c r="G153" s="599"/>
      <c r="H153" s="599"/>
      <c r="I153" s="599"/>
      <c r="J153" s="599"/>
      <c r="K153" s="599"/>
      <c r="L153" s="599"/>
      <c r="M153" s="599"/>
      <c r="N153" s="599"/>
      <c r="O153" s="599"/>
      <c r="P153" s="599"/>
      <c r="Q153" s="599"/>
      <c r="R153" s="599"/>
      <c r="S153" s="599"/>
      <c r="T153" s="599"/>
      <c r="U153" s="599"/>
      <c r="V153" s="599"/>
      <c r="W153" s="599"/>
      <c r="X153" s="599"/>
      <c r="Y153" s="599"/>
      <c r="Z153" s="599"/>
    </row>
    <row r="154" spans="1:26" ht="10.5" customHeight="1">
      <c r="A154" s="599"/>
      <c r="B154" s="599"/>
      <c r="C154" s="599"/>
      <c r="D154" s="599"/>
      <c r="E154" s="599"/>
      <c r="F154" s="599"/>
      <c r="G154" s="599"/>
      <c r="H154" s="599"/>
      <c r="I154" s="599"/>
      <c r="J154" s="599"/>
      <c r="K154" s="599"/>
      <c r="L154" s="599"/>
      <c r="M154" s="599"/>
      <c r="N154" s="599"/>
      <c r="O154" s="599"/>
      <c r="P154" s="599"/>
      <c r="Q154" s="599"/>
      <c r="R154" s="599"/>
      <c r="S154" s="599"/>
      <c r="T154" s="599"/>
      <c r="U154" s="599"/>
      <c r="V154" s="599"/>
      <c r="W154" s="599"/>
      <c r="X154" s="599"/>
      <c r="Y154" s="599"/>
      <c r="Z154" s="599"/>
    </row>
    <row r="155" spans="1:26" ht="10.5" customHeight="1">
      <c r="A155" s="599"/>
      <c r="B155" s="599"/>
      <c r="C155" s="599"/>
      <c r="D155" s="599"/>
      <c r="E155" s="599"/>
      <c r="F155" s="599"/>
      <c r="G155" s="599"/>
      <c r="H155" s="599"/>
      <c r="I155" s="599"/>
      <c r="J155" s="599"/>
      <c r="K155" s="599"/>
      <c r="L155" s="599"/>
      <c r="M155" s="599"/>
      <c r="N155" s="599"/>
      <c r="O155" s="599"/>
      <c r="P155" s="599"/>
      <c r="Q155" s="599"/>
      <c r="R155" s="599"/>
      <c r="S155" s="599"/>
      <c r="T155" s="599"/>
      <c r="U155" s="599"/>
      <c r="V155" s="599"/>
      <c r="W155" s="599"/>
      <c r="X155" s="599"/>
      <c r="Y155" s="599"/>
      <c r="Z155" s="599"/>
    </row>
    <row r="156" spans="1:26" ht="10.5" customHeight="1">
      <c r="A156" s="599"/>
      <c r="B156" s="599"/>
      <c r="C156" s="599"/>
      <c r="D156" s="599"/>
      <c r="E156" s="599"/>
      <c r="F156" s="599"/>
      <c r="G156" s="599"/>
      <c r="H156" s="599"/>
      <c r="I156" s="599"/>
      <c r="J156" s="599"/>
      <c r="K156" s="599"/>
      <c r="L156" s="599"/>
      <c r="M156" s="599"/>
      <c r="N156" s="599"/>
      <c r="O156" s="599"/>
      <c r="P156" s="599"/>
      <c r="Q156" s="599"/>
      <c r="R156" s="599"/>
      <c r="S156" s="599"/>
      <c r="T156" s="599"/>
      <c r="U156" s="599"/>
      <c r="V156" s="599"/>
      <c r="W156" s="599"/>
      <c r="X156" s="599"/>
      <c r="Y156" s="599"/>
      <c r="Z156" s="599"/>
    </row>
    <row r="157" spans="1:26" ht="10.5" customHeight="1">
      <c r="A157" s="599"/>
      <c r="B157" s="599"/>
      <c r="C157" s="599"/>
      <c r="D157" s="599"/>
      <c r="E157" s="599"/>
      <c r="F157" s="599"/>
      <c r="G157" s="599"/>
      <c r="H157" s="599"/>
      <c r="I157" s="599"/>
      <c r="J157" s="599"/>
      <c r="K157" s="599"/>
      <c r="L157" s="599"/>
      <c r="M157" s="599"/>
      <c r="N157" s="599"/>
      <c r="O157" s="599"/>
      <c r="P157" s="599"/>
      <c r="Q157" s="599"/>
      <c r="R157" s="599"/>
      <c r="S157" s="599"/>
      <c r="T157" s="599"/>
      <c r="U157" s="599"/>
      <c r="V157" s="599"/>
      <c r="W157" s="599"/>
      <c r="X157" s="599"/>
      <c r="Y157" s="599"/>
      <c r="Z157" s="599"/>
    </row>
    <row r="158" spans="1:26" ht="10.5" customHeight="1">
      <c r="A158" s="599"/>
      <c r="B158" s="599"/>
      <c r="C158" s="599"/>
      <c r="D158" s="599"/>
      <c r="E158" s="599"/>
      <c r="F158" s="599"/>
      <c r="G158" s="599"/>
      <c r="H158" s="599"/>
      <c r="I158" s="599"/>
      <c r="J158" s="599"/>
      <c r="K158" s="599"/>
      <c r="L158" s="599"/>
      <c r="M158" s="599"/>
      <c r="N158" s="599"/>
      <c r="O158" s="599"/>
      <c r="P158" s="599"/>
      <c r="Q158" s="599"/>
      <c r="R158" s="599"/>
      <c r="S158" s="599"/>
      <c r="T158" s="599"/>
      <c r="U158" s="599"/>
      <c r="V158" s="599"/>
      <c r="W158" s="599"/>
      <c r="X158" s="599"/>
      <c r="Y158" s="599"/>
      <c r="Z158" s="599"/>
    </row>
    <row r="159" spans="1:26" ht="10.5" customHeight="1">
      <c r="A159" s="599"/>
      <c r="B159" s="599"/>
      <c r="C159" s="599"/>
      <c r="D159" s="599"/>
      <c r="E159" s="599"/>
      <c r="F159" s="599"/>
      <c r="G159" s="599"/>
      <c r="H159" s="599"/>
      <c r="I159" s="599"/>
      <c r="J159" s="599"/>
      <c r="K159" s="599"/>
      <c r="L159" s="599"/>
      <c r="M159" s="599"/>
      <c r="N159" s="599"/>
      <c r="O159" s="599"/>
      <c r="P159" s="599"/>
      <c r="Q159" s="599"/>
      <c r="R159" s="599"/>
      <c r="S159" s="599"/>
      <c r="T159" s="599"/>
      <c r="U159" s="599"/>
      <c r="V159" s="599"/>
      <c r="W159" s="599"/>
      <c r="X159" s="599"/>
      <c r="Y159" s="599"/>
      <c r="Z159" s="599"/>
    </row>
    <row r="160" spans="1:26" ht="10.5" customHeight="1">
      <c r="A160" s="599"/>
      <c r="B160" s="599"/>
      <c r="C160" s="599"/>
      <c r="D160" s="599"/>
      <c r="E160" s="599"/>
      <c r="F160" s="599"/>
      <c r="G160" s="599"/>
      <c r="H160" s="599"/>
      <c r="I160" s="599"/>
      <c r="J160" s="599"/>
      <c r="K160" s="599"/>
      <c r="L160" s="599"/>
      <c r="M160" s="599"/>
      <c r="N160" s="599"/>
      <c r="O160" s="599"/>
      <c r="P160" s="599"/>
      <c r="Q160" s="599"/>
      <c r="R160" s="599"/>
      <c r="S160" s="599"/>
      <c r="T160" s="599"/>
      <c r="U160" s="599"/>
      <c r="V160" s="599"/>
      <c r="W160" s="599"/>
      <c r="X160" s="599"/>
      <c r="Y160" s="599"/>
      <c r="Z160" s="599"/>
    </row>
    <row r="161" spans="1:26" ht="10.5" customHeight="1">
      <c r="A161" s="599"/>
      <c r="B161" s="599"/>
      <c r="C161" s="599"/>
      <c r="D161" s="599"/>
      <c r="E161" s="599"/>
      <c r="F161" s="599"/>
      <c r="G161" s="599"/>
      <c r="H161" s="599"/>
      <c r="I161" s="599"/>
      <c r="J161" s="599"/>
      <c r="K161" s="599"/>
      <c r="L161" s="599"/>
      <c r="M161" s="599"/>
      <c r="N161" s="599"/>
      <c r="O161" s="599"/>
      <c r="P161" s="599"/>
      <c r="Q161" s="599"/>
      <c r="R161" s="599"/>
      <c r="S161" s="599"/>
      <c r="T161" s="599"/>
      <c r="U161" s="599"/>
      <c r="V161" s="599"/>
      <c r="W161" s="599"/>
      <c r="X161" s="599"/>
      <c r="Y161" s="599"/>
      <c r="Z161" s="599"/>
    </row>
    <row r="162" spans="1:26" ht="10.5" customHeight="1">
      <c r="A162" s="599"/>
      <c r="B162" s="599"/>
      <c r="C162" s="599"/>
      <c r="D162" s="599"/>
      <c r="E162" s="599"/>
      <c r="F162" s="599"/>
      <c r="G162" s="599"/>
      <c r="H162" s="599"/>
      <c r="I162" s="599"/>
      <c r="J162" s="599"/>
      <c r="K162" s="599"/>
      <c r="L162" s="599"/>
      <c r="M162" s="599"/>
      <c r="N162" s="599"/>
      <c r="O162" s="599"/>
      <c r="P162" s="599"/>
      <c r="Q162" s="599"/>
      <c r="R162" s="599"/>
      <c r="S162" s="599"/>
      <c r="T162" s="599"/>
      <c r="U162" s="599"/>
      <c r="V162" s="599"/>
      <c r="W162" s="599"/>
      <c r="X162" s="599"/>
      <c r="Y162" s="599"/>
      <c r="Z162" s="599"/>
    </row>
    <row r="163" spans="1:26" ht="10.5" customHeight="1">
      <c r="A163" s="599"/>
      <c r="B163" s="599"/>
      <c r="C163" s="599"/>
      <c r="D163" s="599"/>
      <c r="E163" s="599"/>
      <c r="F163" s="599"/>
      <c r="G163" s="599"/>
      <c r="H163" s="599"/>
      <c r="I163" s="599"/>
      <c r="J163" s="599"/>
      <c r="K163" s="599"/>
      <c r="L163" s="599"/>
      <c r="M163" s="599"/>
      <c r="N163" s="599"/>
      <c r="O163" s="599"/>
      <c r="P163" s="599"/>
      <c r="Q163" s="599"/>
      <c r="R163" s="599"/>
      <c r="S163" s="599"/>
      <c r="T163" s="599"/>
      <c r="U163" s="599"/>
      <c r="V163" s="599"/>
      <c r="W163" s="599"/>
      <c r="X163" s="599"/>
      <c r="Y163" s="599"/>
      <c r="Z163" s="599"/>
    </row>
    <row r="164" spans="1:26" ht="10.5" customHeight="1">
      <c r="A164" s="599"/>
      <c r="B164" s="599"/>
      <c r="C164" s="599"/>
      <c r="D164" s="599"/>
      <c r="E164" s="599"/>
      <c r="F164" s="599"/>
      <c r="G164" s="599"/>
      <c r="H164" s="599"/>
      <c r="I164" s="599"/>
      <c r="J164" s="599"/>
      <c r="K164" s="599"/>
      <c r="L164" s="599"/>
      <c r="M164" s="599"/>
      <c r="N164" s="599"/>
      <c r="O164" s="599"/>
      <c r="P164" s="599"/>
      <c r="Q164" s="599"/>
      <c r="R164" s="599"/>
      <c r="S164" s="599"/>
      <c r="T164" s="599"/>
      <c r="U164" s="599"/>
      <c r="V164" s="599"/>
      <c r="W164" s="599"/>
      <c r="X164" s="599"/>
      <c r="Y164" s="599"/>
      <c r="Z164" s="599"/>
    </row>
    <row r="165" spans="1:26" ht="10.5" customHeight="1">
      <c r="A165" s="599"/>
      <c r="B165" s="599"/>
      <c r="C165" s="599"/>
      <c r="D165" s="599"/>
      <c r="E165" s="599"/>
      <c r="F165" s="599"/>
      <c r="G165" s="599"/>
      <c r="H165" s="599"/>
      <c r="I165" s="599"/>
      <c r="J165" s="599"/>
      <c r="K165" s="599"/>
      <c r="L165" s="599"/>
      <c r="M165" s="599"/>
      <c r="N165" s="599"/>
      <c r="O165" s="599"/>
      <c r="P165" s="599"/>
      <c r="Q165" s="599"/>
      <c r="R165" s="599"/>
      <c r="S165" s="599"/>
      <c r="T165" s="599"/>
      <c r="U165" s="599"/>
      <c r="V165" s="599"/>
      <c r="W165" s="599"/>
      <c r="X165" s="599"/>
      <c r="Y165" s="599"/>
      <c r="Z165" s="599"/>
    </row>
    <row r="166" spans="1:26" ht="10.5" customHeight="1">
      <c r="A166" s="599"/>
      <c r="B166" s="599"/>
      <c r="C166" s="599"/>
      <c r="D166" s="599"/>
      <c r="E166" s="599"/>
      <c r="F166" s="599"/>
      <c r="G166" s="599"/>
      <c r="H166" s="599"/>
      <c r="I166" s="599"/>
      <c r="J166" s="599"/>
      <c r="K166" s="599"/>
      <c r="L166" s="599"/>
      <c r="M166" s="599"/>
      <c r="N166" s="599"/>
      <c r="O166" s="599"/>
      <c r="P166" s="599"/>
      <c r="Q166" s="599"/>
      <c r="R166" s="599"/>
      <c r="S166" s="599"/>
      <c r="T166" s="599"/>
      <c r="U166" s="599"/>
      <c r="V166" s="599"/>
      <c r="W166" s="599"/>
      <c r="X166" s="599"/>
      <c r="Y166" s="599"/>
      <c r="Z166" s="599"/>
    </row>
    <row r="167" spans="1:26" ht="10.5" customHeight="1">
      <c r="A167" s="599"/>
      <c r="B167" s="599"/>
      <c r="C167" s="599"/>
      <c r="D167" s="599"/>
      <c r="E167" s="599"/>
      <c r="F167" s="599"/>
      <c r="G167" s="599"/>
      <c r="H167" s="599"/>
      <c r="I167" s="599"/>
      <c r="J167" s="599"/>
      <c r="K167" s="599"/>
      <c r="L167" s="599"/>
      <c r="M167" s="599"/>
      <c r="N167" s="599"/>
      <c r="O167" s="599"/>
      <c r="P167" s="599"/>
      <c r="Q167" s="599"/>
      <c r="R167" s="599"/>
      <c r="S167" s="599"/>
      <c r="T167" s="599"/>
      <c r="U167" s="599"/>
      <c r="V167" s="599"/>
      <c r="W167" s="599"/>
      <c r="X167" s="599"/>
      <c r="Y167" s="599"/>
      <c r="Z167" s="599"/>
    </row>
    <row r="168" spans="1:26" ht="10.5" customHeight="1">
      <c r="A168" s="599"/>
      <c r="B168" s="599"/>
      <c r="C168" s="599"/>
      <c r="D168" s="599"/>
      <c r="E168" s="599"/>
      <c r="F168" s="599"/>
      <c r="G168" s="599"/>
      <c r="H168" s="599"/>
      <c r="I168" s="599"/>
      <c r="J168" s="599"/>
      <c r="K168" s="599"/>
      <c r="L168" s="599"/>
      <c r="M168" s="599"/>
      <c r="N168" s="599"/>
      <c r="O168" s="599"/>
      <c r="P168" s="599"/>
      <c r="Q168" s="599"/>
      <c r="R168" s="599"/>
      <c r="S168" s="599"/>
      <c r="T168" s="599"/>
      <c r="U168" s="599"/>
      <c r="V168" s="599"/>
      <c r="W168" s="599"/>
      <c r="X168" s="599"/>
      <c r="Y168" s="599"/>
      <c r="Z168" s="599"/>
    </row>
    <row r="169" spans="1:26" ht="10.5" customHeight="1">
      <c r="A169" s="599"/>
      <c r="B169" s="599"/>
      <c r="C169" s="599"/>
      <c r="D169" s="599"/>
      <c r="E169" s="599"/>
      <c r="F169" s="599"/>
      <c r="G169" s="599"/>
      <c r="H169" s="599"/>
      <c r="I169" s="599"/>
      <c r="J169" s="599"/>
      <c r="K169" s="599"/>
      <c r="L169" s="599"/>
      <c r="M169" s="599"/>
      <c r="N169" s="599"/>
      <c r="O169" s="599"/>
      <c r="P169" s="599"/>
      <c r="Q169" s="599"/>
      <c r="R169" s="599"/>
      <c r="S169" s="599"/>
      <c r="T169" s="599"/>
      <c r="U169" s="599"/>
      <c r="V169" s="599"/>
      <c r="W169" s="599"/>
      <c r="X169" s="599"/>
      <c r="Y169" s="599"/>
      <c r="Z169" s="599"/>
    </row>
    <row r="170" spans="1:26" ht="10.5" customHeight="1">
      <c r="A170" s="599"/>
      <c r="B170" s="599"/>
      <c r="C170" s="599"/>
      <c r="D170" s="599"/>
      <c r="E170" s="599"/>
      <c r="F170" s="599"/>
      <c r="G170" s="599"/>
      <c r="H170" s="599"/>
      <c r="I170" s="599"/>
      <c r="J170" s="599"/>
      <c r="K170" s="599"/>
      <c r="L170" s="599"/>
      <c r="M170" s="599"/>
      <c r="N170" s="599"/>
      <c r="O170" s="599"/>
      <c r="P170" s="599"/>
      <c r="Q170" s="599"/>
      <c r="R170" s="599"/>
      <c r="S170" s="599"/>
      <c r="T170" s="599"/>
      <c r="U170" s="599"/>
      <c r="V170" s="599"/>
      <c r="W170" s="599"/>
      <c r="X170" s="599"/>
      <c r="Y170" s="599"/>
      <c r="Z170" s="599"/>
    </row>
    <row r="171" spans="1:26" ht="10.5" customHeight="1">
      <c r="A171" s="599"/>
      <c r="B171" s="599"/>
      <c r="C171" s="599"/>
      <c r="D171" s="599"/>
      <c r="E171" s="599"/>
      <c r="F171" s="599"/>
      <c r="G171" s="599"/>
      <c r="H171" s="599"/>
      <c r="I171" s="599"/>
      <c r="J171" s="599"/>
      <c r="K171" s="599"/>
      <c r="L171" s="599"/>
      <c r="M171" s="599"/>
      <c r="N171" s="599"/>
      <c r="O171" s="599"/>
      <c r="P171" s="599"/>
      <c r="Q171" s="599"/>
      <c r="R171" s="599"/>
      <c r="S171" s="599"/>
      <c r="T171" s="599"/>
      <c r="U171" s="599"/>
      <c r="V171" s="599"/>
      <c r="W171" s="599"/>
      <c r="X171" s="599"/>
      <c r="Y171" s="599"/>
      <c r="Z171" s="599"/>
    </row>
    <row r="172" spans="1:26" ht="10.5" customHeight="1">
      <c r="A172" s="599"/>
      <c r="B172" s="599"/>
      <c r="C172" s="599"/>
      <c r="D172" s="599"/>
      <c r="E172" s="599"/>
      <c r="F172" s="599"/>
      <c r="G172" s="599"/>
      <c r="H172" s="599"/>
      <c r="I172" s="599"/>
      <c r="J172" s="599"/>
      <c r="K172" s="599"/>
      <c r="L172" s="599"/>
      <c r="M172" s="599"/>
      <c r="N172" s="599"/>
      <c r="O172" s="599"/>
      <c r="P172" s="599"/>
      <c r="Q172" s="599"/>
      <c r="R172" s="599"/>
      <c r="S172" s="599"/>
      <c r="T172" s="599"/>
      <c r="U172" s="599"/>
      <c r="V172" s="599"/>
      <c r="W172" s="599"/>
      <c r="X172" s="599"/>
      <c r="Y172" s="599"/>
      <c r="Z172" s="599"/>
    </row>
    <row r="173" spans="1:26" ht="10.5" customHeight="1">
      <c r="A173" s="599"/>
      <c r="B173" s="599"/>
      <c r="C173" s="599"/>
      <c r="D173" s="599"/>
      <c r="E173" s="599"/>
      <c r="F173" s="599"/>
      <c r="G173" s="599"/>
      <c r="H173" s="599"/>
      <c r="I173" s="599"/>
      <c r="J173" s="599"/>
      <c r="K173" s="599"/>
      <c r="L173" s="599"/>
      <c r="M173" s="599"/>
      <c r="N173" s="599"/>
      <c r="O173" s="599"/>
      <c r="P173" s="599"/>
      <c r="Q173" s="599"/>
      <c r="R173" s="599"/>
      <c r="S173" s="599"/>
      <c r="T173" s="599"/>
      <c r="U173" s="599"/>
      <c r="V173" s="599"/>
      <c r="W173" s="599"/>
      <c r="X173" s="599"/>
      <c r="Y173" s="599"/>
      <c r="Z173" s="599"/>
    </row>
    <row r="174" spans="1:26" ht="10.5" customHeight="1">
      <c r="A174" s="599"/>
      <c r="B174" s="599"/>
      <c r="C174" s="599"/>
      <c r="D174" s="599"/>
      <c r="E174" s="599"/>
      <c r="F174" s="599"/>
      <c r="G174" s="599"/>
      <c r="H174" s="599"/>
      <c r="I174" s="599"/>
      <c r="J174" s="599"/>
      <c r="K174" s="599"/>
      <c r="L174" s="599"/>
      <c r="M174" s="599"/>
      <c r="N174" s="599"/>
      <c r="O174" s="599"/>
      <c r="P174" s="599"/>
      <c r="Q174" s="599"/>
      <c r="R174" s="599"/>
      <c r="S174" s="599"/>
      <c r="T174" s="599"/>
      <c r="U174" s="599"/>
      <c r="V174" s="599"/>
      <c r="W174" s="599"/>
      <c r="X174" s="599"/>
      <c r="Y174" s="599"/>
      <c r="Z174" s="599"/>
    </row>
    <row r="175" spans="1:26" ht="10.5" customHeight="1">
      <c r="A175" s="599"/>
      <c r="B175" s="599"/>
      <c r="C175" s="599"/>
      <c r="D175" s="599"/>
      <c r="E175" s="599"/>
      <c r="F175" s="599"/>
      <c r="G175" s="599"/>
      <c r="H175" s="599"/>
      <c r="I175" s="599"/>
      <c r="J175" s="599"/>
      <c r="K175" s="599"/>
      <c r="L175" s="599"/>
      <c r="M175" s="599"/>
      <c r="N175" s="599"/>
      <c r="O175" s="599"/>
      <c r="P175" s="599"/>
      <c r="Q175" s="599"/>
      <c r="R175" s="599"/>
      <c r="S175" s="599"/>
      <c r="T175" s="599"/>
      <c r="U175" s="599"/>
      <c r="V175" s="599"/>
      <c r="W175" s="599"/>
      <c r="X175" s="599"/>
      <c r="Y175" s="599"/>
      <c r="Z175" s="599"/>
    </row>
    <row r="176" spans="1:26" ht="10.5" customHeight="1">
      <c r="A176" s="599"/>
      <c r="B176" s="599"/>
      <c r="C176" s="599"/>
      <c r="D176" s="599"/>
      <c r="E176" s="599"/>
      <c r="F176" s="599"/>
      <c r="G176" s="599"/>
      <c r="H176" s="599"/>
      <c r="I176" s="599"/>
      <c r="J176" s="599"/>
      <c r="K176" s="599"/>
      <c r="L176" s="599"/>
      <c r="M176" s="599"/>
      <c r="N176" s="599"/>
      <c r="O176" s="599"/>
      <c r="P176" s="599"/>
      <c r="Q176" s="599"/>
      <c r="R176" s="599"/>
      <c r="S176" s="599"/>
      <c r="T176" s="599"/>
      <c r="U176" s="599"/>
      <c r="V176" s="599"/>
      <c r="W176" s="599"/>
      <c r="X176" s="599"/>
      <c r="Y176" s="599"/>
      <c r="Z176" s="599"/>
    </row>
    <row r="177" spans="1:26" ht="10.5" customHeight="1">
      <c r="A177" s="599"/>
      <c r="B177" s="599"/>
      <c r="C177" s="599"/>
      <c r="D177" s="599"/>
      <c r="E177" s="599"/>
      <c r="F177" s="599"/>
      <c r="G177" s="599"/>
      <c r="H177" s="599"/>
      <c r="I177" s="599"/>
      <c r="J177" s="599"/>
      <c r="K177" s="599"/>
      <c r="L177" s="599"/>
      <c r="M177" s="599"/>
      <c r="N177" s="599"/>
      <c r="O177" s="599"/>
      <c r="P177" s="599"/>
      <c r="Q177" s="599"/>
      <c r="R177" s="599"/>
      <c r="S177" s="599"/>
      <c r="T177" s="599"/>
      <c r="U177" s="599"/>
      <c r="V177" s="599"/>
      <c r="W177" s="599"/>
      <c r="X177" s="599"/>
      <c r="Y177" s="599"/>
      <c r="Z177" s="599"/>
    </row>
    <row r="178" spans="1:26" ht="10.5" customHeight="1">
      <c r="A178" s="599"/>
      <c r="B178" s="599"/>
      <c r="C178" s="599"/>
      <c r="D178" s="599"/>
      <c r="E178" s="599"/>
      <c r="F178" s="599"/>
      <c r="G178" s="599"/>
      <c r="H178" s="599"/>
      <c r="I178" s="599"/>
      <c r="J178" s="599"/>
      <c r="K178" s="599"/>
      <c r="L178" s="599"/>
      <c r="M178" s="599"/>
      <c r="N178" s="599"/>
      <c r="O178" s="599"/>
      <c r="P178" s="599"/>
      <c r="Q178" s="599"/>
      <c r="R178" s="599"/>
      <c r="S178" s="599"/>
      <c r="T178" s="599"/>
      <c r="U178" s="599"/>
      <c r="V178" s="599"/>
      <c r="W178" s="599"/>
      <c r="X178" s="599"/>
      <c r="Y178" s="599"/>
      <c r="Z178" s="599"/>
    </row>
    <row r="179" spans="1:26" ht="10.5" customHeight="1">
      <c r="A179" s="599"/>
      <c r="B179" s="599"/>
      <c r="C179" s="599"/>
      <c r="D179" s="599"/>
      <c r="E179" s="599"/>
      <c r="F179" s="599"/>
      <c r="G179" s="599"/>
      <c r="H179" s="599"/>
      <c r="I179" s="599"/>
      <c r="J179" s="599"/>
      <c r="K179" s="599"/>
      <c r="L179" s="599"/>
      <c r="M179" s="599"/>
      <c r="N179" s="599"/>
      <c r="O179" s="599"/>
      <c r="P179" s="599"/>
      <c r="Q179" s="599"/>
      <c r="R179" s="599"/>
      <c r="S179" s="599"/>
      <c r="T179" s="599"/>
      <c r="U179" s="599"/>
      <c r="V179" s="599"/>
      <c r="W179" s="599"/>
      <c r="X179" s="599"/>
      <c r="Y179" s="599"/>
      <c r="Z179" s="599"/>
    </row>
    <row r="180" spans="1:26" ht="10.5" customHeight="1">
      <c r="A180" s="599"/>
      <c r="B180" s="599"/>
      <c r="C180" s="599"/>
      <c r="D180" s="599"/>
      <c r="E180" s="599"/>
      <c r="F180" s="599"/>
      <c r="G180" s="599"/>
      <c r="H180" s="599"/>
      <c r="I180" s="599"/>
      <c r="J180" s="599"/>
      <c r="K180" s="599"/>
      <c r="L180" s="599"/>
      <c r="M180" s="599"/>
      <c r="N180" s="599"/>
      <c r="O180" s="599"/>
      <c r="P180" s="599"/>
      <c r="Q180" s="599"/>
      <c r="R180" s="599"/>
      <c r="S180" s="599"/>
      <c r="T180" s="599"/>
      <c r="U180" s="599"/>
      <c r="V180" s="599"/>
      <c r="W180" s="599"/>
      <c r="X180" s="599"/>
      <c r="Y180" s="599"/>
      <c r="Z180" s="599"/>
    </row>
    <row r="181" spans="1:26" ht="10.5" customHeight="1">
      <c r="A181" s="599"/>
      <c r="B181" s="599"/>
      <c r="C181" s="599"/>
      <c r="D181" s="599"/>
      <c r="E181" s="599"/>
      <c r="F181" s="599"/>
      <c r="G181" s="599"/>
      <c r="H181" s="599"/>
      <c r="I181" s="599"/>
      <c r="J181" s="599"/>
      <c r="K181" s="599"/>
      <c r="L181" s="599"/>
      <c r="M181" s="599"/>
      <c r="N181" s="599"/>
      <c r="O181" s="599"/>
      <c r="P181" s="599"/>
      <c r="Q181" s="599"/>
      <c r="R181" s="599"/>
      <c r="S181" s="599"/>
      <c r="T181" s="599"/>
      <c r="U181" s="599"/>
      <c r="V181" s="599"/>
      <c r="W181" s="599"/>
      <c r="X181" s="599"/>
      <c r="Y181" s="599"/>
      <c r="Z181" s="599"/>
    </row>
    <row r="182" spans="1:26" ht="10.5" customHeight="1">
      <c r="A182" s="599"/>
      <c r="B182" s="599"/>
      <c r="C182" s="599"/>
      <c r="D182" s="599"/>
      <c r="E182" s="599"/>
      <c r="F182" s="599"/>
      <c r="G182" s="599"/>
      <c r="H182" s="599"/>
      <c r="I182" s="599"/>
      <c r="J182" s="599"/>
      <c r="K182" s="599"/>
      <c r="L182" s="599"/>
      <c r="M182" s="599"/>
      <c r="N182" s="599"/>
      <c r="O182" s="599"/>
      <c r="P182" s="599"/>
      <c r="Q182" s="599"/>
      <c r="R182" s="599"/>
      <c r="S182" s="599"/>
      <c r="T182" s="599"/>
      <c r="U182" s="599"/>
      <c r="V182" s="599"/>
      <c r="W182" s="599"/>
      <c r="X182" s="599"/>
      <c r="Y182" s="599"/>
      <c r="Z182" s="599"/>
    </row>
    <row r="183" spans="1:26" ht="10.5" customHeight="1">
      <c r="A183" s="599"/>
      <c r="B183" s="599"/>
      <c r="C183" s="599"/>
      <c r="D183" s="599"/>
      <c r="E183" s="599"/>
      <c r="F183" s="599"/>
      <c r="G183" s="599"/>
      <c r="H183" s="599"/>
      <c r="I183" s="599"/>
      <c r="J183" s="599"/>
      <c r="K183" s="599"/>
      <c r="L183" s="599"/>
      <c r="M183" s="599"/>
      <c r="N183" s="599"/>
      <c r="O183" s="599"/>
      <c r="P183" s="599"/>
      <c r="Q183" s="599"/>
      <c r="R183" s="599"/>
      <c r="S183" s="599"/>
      <c r="T183" s="599"/>
      <c r="U183" s="599"/>
      <c r="V183" s="599"/>
      <c r="W183" s="599"/>
      <c r="X183" s="599"/>
      <c r="Y183" s="599"/>
      <c r="Z183" s="599"/>
    </row>
    <row r="184" spans="1:26" ht="10.5" customHeight="1">
      <c r="A184" s="599"/>
      <c r="B184" s="599"/>
      <c r="C184" s="599"/>
      <c r="D184" s="599"/>
      <c r="E184" s="599"/>
      <c r="F184" s="599"/>
      <c r="G184" s="599"/>
      <c r="H184" s="599"/>
      <c r="I184" s="599"/>
      <c r="J184" s="599"/>
      <c r="K184" s="599"/>
      <c r="L184" s="599"/>
      <c r="M184" s="599"/>
      <c r="N184" s="599"/>
      <c r="O184" s="599"/>
      <c r="P184" s="599"/>
      <c r="Q184" s="599"/>
      <c r="R184" s="599"/>
      <c r="S184" s="599"/>
      <c r="T184" s="599"/>
      <c r="U184" s="599"/>
      <c r="V184" s="599"/>
      <c r="W184" s="599"/>
      <c r="X184" s="599"/>
      <c r="Y184" s="599"/>
      <c r="Z184" s="599"/>
    </row>
    <row r="185" spans="1:26" ht="10.5" customHeight="1">
      <c r="A185" s="599"/>
      <c r="B185" s="599"/>
      <c r="C185" s="599"/>
      <c r="D185" s="599"/>
      <c r="E185" s="599"/>
      <c r="F185" s="599"/>
      <c r="G185" s="599"/>
      <c r="H185" s="599"/>
      <c r="I185" s="599"/>
      <c r="J185" s="599"/>
      <c r="K185" s="599"/>
      <c r="L185" s="599"/>
      <c r="M185" s="599"/>
      <c r="N185" s="599"/>
      <c r="O185" s="599"/>
      <c r="P185" s="599"/>
      <c r="Q185" s="599"/>
      <c r="R185" s="599"/>
      <c r="S185" s="599"/>
      <c r="T185" s="599"/>
      <c r="U185" s="599"/>
      <c r="V185" s="599"/>
      <c r="W185" s="599"/>
      <c r="X185" s="599"/>
      <c r="Y185" s="599"/>
      <c r="Z185" s="599"/>
    </row>
    <row r="186" spans="1:26" ht="10.5" customHeight="1">
      <c r="A186" s="599"/>
      <c r="B186" s="599"/>
      <c r="C186" s="599"/>
      <c r="D186" s="599"/>
      <c r="E186" s="599"/>
      <c r="F186" s="599"/>
      <c r="G186" s="599"/>
      <c r="H186" s="599"/>
      <c r="I186" s="599"/>
      <c r="J186" s="599"/>
      <c r="K186" s="599"/>
      <c r="L186" s="599"/>
      <c r="M186" s="599"/>
      <c r="N186" s="599"/>
      <c r="O186" s="599"/>
      <c r="P186" s="599"/>
      <c r="Q186" s="599"/>
      <c r="R186" s="599"/>
      <c r="S186" s="599"/>
      <c r="T186" s="599"/>
      <c r="U186" s="599"/>
      <c r="V186" s="599"/>
      <c r="W186" s="599"/>
      <c r="X186" s="599"/>
      <c r="Y186" s="599"/>
      <c r="Z186" s="599"/>
    </row>
    <row r="187" spans="1:26" ht="10.5" customHeight="1">
      <c r="A187" s="599"/>
      <c r="B187" s="599"/>
      <c r="C187" s="599"/>
      <c r="D187" s="599"/>
      <c r="E187" s="599"/>
      <c r="F187" s="599"/>
      <c r="G187" s="599"/>
      <c r="H187" s="599"/>
      <c r="I187" s="599"/>
      <c r="J187" s="599"/>
      <c r="K187" s="599"/>
      <c r="L187" s="599"/>
      <c r="M187" s="599"/>
      <c r="N187" s="599"/>
      <c r="O187" s="599"/>
      <c r="P187" s="599"/>
      <c r="Q187" s="599"/>
      <c r="R187" s="599"/>
      <c r="S187" s="599"/>
      <c r="T187" s="599"/>
      <c r="U187" s="599"/>
      <c r="V187" s="599"/>
      <c r="W187" s="599"/>
      <c r="X187" s="599"/>
      <c r="Y187" s="599"/>
      <c r="Z187" s="599"/>
    </row>
    <row r="188" spans="1:26" ht="10.5" customHeight="1">
      <c r="A188" s="599"/>
      <c r="B188" s="599"/>
      <c r="C188" s="599"/>
      <c r="D188" s="599"/>
      <c r="E188" s="599"/>
      <c r="F188" s="599"/>
      <c r="G188" s="599"/>
      <c r="H188" s="599"/>
      <c r="I188" s="599"/>
      <c r="J188" s="599"/>
      <c r="K188" s="599"/>
      <c r="L188" s="599"/>
      <c r="M188" s="599"/>
      <c r="N188" s="599"/>
      <c r="O188" s="599"/>
      <c r="P188" s="599"/>
      <c r="Q188" s="599"/>
      <c r="R188" s="599"/>
      <c r="S188" s="599"/>
      <c r="T188" s="599"/>
      <c r="U188" s="599"/>
      <c r="V188" s="599"/>
      <c r="W188" s="599"/>
      <c r="X188" s="599"/>
      <c r="Y188" s="599"/>
      <c r="Z188" s="599"/>
    </row>
    <row r="189" spans="1:26" ht="10.5" customHeight="1">
      <c r="A189" s="599"/>
      <c r="B189" s="599"/>
      <c r="C189" s="599"/>
      <c r="D189" s="599"/>
      <c r="E189" s="599"/>
      <c r="F189" s="599"/>
      <c r="G189" s="599"/>
      <c r="H189" s="599"/>
      <c r="I189" s="599"/>
      <c r="J189" s="599"/>
      <c r="K189" s="599"/>
      <c r="L189" s="599"/>
      <c r="M189" s="599"/>
      <c r="N189" s="599"/>
      <c r="O189" s="599"/>
      <c r="P189" s="599"/>
      <c r="Q189" s="599"/>
      <c r="R189" s="599"/>
      <c r="S189" s="599"/>
      <c r="T189" s="599"/>
      <c r="U189" s="599"/>
      <c r="V189" s="599"/>
      <c r="W189" s="599"/>
      <c r="X189" s="599"/>
      <c r="Y189" s="599"/>
      <c r="Z189" s="599"/>
    </row>
    <row r="190" spans="1:26" ht="10.5" customHeight="1">
      <c r="A190" s="599"/>
      <c r="B190" s="599"/>
      <c r="C190" s="599"/>
      <c r="D190" s="599"/>
      <c r="E190" s="599"/>
      <c r="F190" s="599"/>
      <c r="G190" s="599"/>
      <c r="H190" s="599"/>
      <c r="I190" s="599"/>
      <c r="J190" s="599"/>
      <c r="K190" s="599"/>
      <c r="L190" s="599"/>
      <c r="M190" s="599"/>
      <c r="N190" s="599"/>
      <c r="O190" s="599"/>
      <c r="P190" s="599"/>
      <c r="Q190" s="599"/>
      <c r="R190" s="599"/>
      <c r="S190" s="599"/>
      <c r="T190" s="599"/>
      <c r="U190" s="599"/>
      <c r="V190" s="599"/>
      <c r="W190" s="599"/>
      <c r="X190" s="599"/>
      <c r="Y190" s="599"/>
      <c r="Z190" s="599"/>
    </row>
    <row r="191" spans="1:26" ht="10.5" customHeight="1">
      <c r="A191" s="599"/>
      <c r="B191" s="599"/>
      <c r="C191" s="599"/>
      <c r="D191" s="599"/>
      <c r="E191" s="599"/>
      <c r="F191" s="599"/>
      <c r="G191" s="599"/>
      <c r="H191" s="599"/>
      <c r="I191" s="599"/>
      <c r="J191" s="599"/>
      <c r="K191" s="599"/>
      <c r="L191" s="599"/>
      <c r="M191" s="599"/>
      <c r="N191" s="599"/>
      <c r="O191" s="599"/>
      <c r="P191" s="599"/>
      <c r="Q191" s="599"/>
      <c r="R191" s="599"/>
      <c r="S191" s="599"/>
      <c r="T191" s="599"/>
      <c r="U191" s="599"/>
      <c r="V191" s="599"/>
      <c r="W191" s="599"/>
      <c r="X191" s="599"/>
      <c r="Y191" s="599"/>
      <c r="Z191" s="599"/>
    </row>
    <row r="192" spans="1:26" ht="10.5" customHeight="1">
      <c r="A192" s="599"/>
      <c r="B192" s="599"/>
      <c r="C192" s="599"/>
      <c r="D192" s="599"/>
      <c r="E192" s="599"/>
      <c r="F192" s="599"/>
      <c r="G192" s="599"/>
      <c r="H192" s="599"/>
      <c r="I192" s="599"/>
      <c r="J192" s="599"/>
      <c r="K192" s="599"/>
      <c r="L192" s="599"/>
      <c r="M192" s="599"/>
      <c r="N192" s="599"/>
      <c r="O192" s="599"/>
      <c r="P192" s="599"/>
      <c r="Q192" s="599"/>
      <c r="R192" s="599"/>
      <c r="S192" s="599"/>
      <c r="T192" s="599"/>
      <c r="U192" s="599"/>
      <c r="V192" s="599"/>
      <c r="W192" s="599"/>
      <c r="X192" s="599"/>
      <c r="Y192" s="599"/>
      <c r="Z192" s="599"/>
    </row>
    <row r="193" spans="1:26" ht="10.5" customHeight="1">
      <c r="A193" s="599"/>
      <c r="B193" s="599"/>
      <c r="C193" s="599"/>
      <c r="D193" s="599"/>
      <c r="E193" s="599"/>
      <c r="F193" s="599"/>
      <c r="G193" s="599"/>
      <c r="H193" s="599"/>
      <c r="I193" s="599"/>
      <c r="J193" s="599"/>
      <c r="K193" s="599"/>
      <c r="L193" s="599"/>
      <c r="M193" s="599"/>
      <c r="N193" s="599"/>
      <c r="O193" s="599"/>
      <c r="P193" s="599"/>
      <c r="Q193" s="599"/>
      <c r="R193" s="599"/>
      <c r="S193" s="599"/>
      <c r="T193" s="599"/>
      <c r="U193" s="599"/>
      <c r="V193" s="599"/>
      <c r="W193" s="599"/>
      <c r="X193" s="599"/>
      <c r="Y193" s="599"/>
      <c r="Z193" s="599"/>
    </row>
    <row r="194" spans="1:26" ht="10.5" customHeight="1">
      <c r="A194" s="599"/>
      <c r="B194" s="599"/>
      <c r="C194" s="599"/>
      <c r="D194" s="599"/>
      <c r="E194" s="599"/>
      <c r="F194" s="599"/>
      <c r="G194" s="599"/>
      <c r="H194" s="599"/>
      <c r="I194" s="599"/>
      <c r="J194" s="599"/>
      <c r="K194" s="599"/>
      <c r="L194" s="599"/>
      <c r="M194" s="599"/>
      <c r="N194" s="599"/>
      <c r="O194" s="599"/>
      <c r="P194" s="599"/>
      <c r="Q194" s="599"/>
      <c r="R194" s="599"/>
      <c r="S194" s="599"/>
      <c r="T194" s="599"/>
      <c r="U194" s="599"/>
      <c r="V194" s="599"/>
      <c r="W194" s="599"/>
      <c r="X194" s="599"/>
      <c r="Y194" s="599"/>
      <c r="Z194" s="599"/>
    </row>
    <row r="195" spans="1:26" ht="10.5" customHeight="1">
      <c r="A195" s="599"/>
      <c r="B195" s="599"/>
      <c r="C195" s="599"/>
      <c r="D195" s="599"/>
      <c r="E195" s="599"/>
      <c r="F195" s="599"/>
      <c r="G195" s="599"/>
      <c r="H195" s="599"/>
      <c r="I195" s="599"/>
      <c r="J195" s="599"/>
      <c r="K195" s="599"/>
      <c r="L195" s="599"/>
      <c r="M195" s="599"/>
      <c r="N195" s="599"/>
      <c r="O195" s="599"/>
      <c r="P195" s="599"/>
      <c r="Q195" s="599"/>
      <c r="R195" s="599"/>
      <c r="S195" s="599"/>
      <c r="T195" s="599"/>
      <c r="U195" s="599"/>
      <c r="V195" s="599"/>
      <c r="W195" s="599"/>
      <c r="X195" s="599"/>
      <c r="Y195" s="599"/>
      <c r="Z195" s="599"/>
    </row>
    <row r="196" spans="1:26" ht="10.5" customHeight="1">
      <c r="A196" s="599"/>
      <c r="B196" s="599"/>
      <c r="C196" s="599"/>
      <c r="D196" s="599"/>
      <c r="E196" s="599"/>
      <c r="F196" s="599"/>
      <c r="G196" s="599"/>
      <c r="H196" s="599"/>
      <c r="I196" s="599"/>
      <c r="J196" s="599"/>
      <c r="K196" s="599"/>
      <c r="L196" s="599"/>
      <c r="M196" s="599"/>
      <c r="N196" s="599"/>
      <c r="O196" s="599"/>
      <c r="P196" s="599"/>
      <c r="Q196" s="599"/>
      <c r="R196" s="599"/>
      <c r="S196" s="599"/>
      <c r="T196" s="599"/>
      <c r="U196" s="599"/>
      <c r="V196" s="599"/>
      <c r="W196" s="599"/>
      <c r="X196" s="599"/>
      <c r="Y196" s="599"/>
      <c r="Z196" s="599"/>
    </row>
    <row r="197" spans="1:26" ht="10.5" customHeight="1">
      <c r="A197" s="599"/>
      <c r="B197" s="599"/>
      <c r="C197" s="599"/>
      <c r="D197" s="599"/>
      <c r="E197" s="599"/>
      <c r="F197" s="599"/>
      <c r="G197" s="599"/>
      <c r="H197" s="599"/>
      <c r="I197" s="599"/>
      <c r="J197" s="599"/>
      <c r="K197" s="599"/>
      <c r="L197" s="599"/>
      <c r="M197" s="599"/>
      <c r="N197" s="599"/>
      <c r="O197" s="599"/>
      <c r="P197" s="599"/>
      <c r="Q197" s="599"/>
      <c r="R197" s="599"/>
      <c r="S197" s="599"/>
      <c r="T197" s="599"/>
      <c r="U197" s="599"/>
      <c r="V197" s="599"/>
      <c r="W197" s="599"/>
      <c r="X197" s="599"/>
      <c r="Y197" s="599"/>
      <c r="Z197" s="599"/>
    </row>
    <row r="198" spans="1:26" ht="10.5" customHeight="1">
      <c r="A198" s="599"/>
      <c r="B198" s="599"/>
      <c r="C198" s="599"/>
      <c r="D198" s="599"/>
      <c r="E198" s="599"/>
      <c r="F198" s="599"/>
      <c r="G198" s="599"/>
      <c r="H198" s="599"/>
      <c r="I198" s="599"/>
      <c r="J198" s="599"/>
      <c r="K198" s="599"/>
      <c r="L198" s="599"/>
      <c r="M198" s="599"/>
      <c r="N198" s="599"/>
      <c r="O198" s="599"/>
      <c r="P198" s="599"/>
      <c r="Q198" s="599"/>
      <c r="R198" s="599"/>
      <c r="S198" s="599"/>
      <c r="T198" s="599"/>
      <c r="U198" s="599"/>
      <c r="V198" s="599"/>
      <c r="W198" s="599"/>
      <c r="X198" s="599"/>
      <c r="Y198" s="599"/>
      <c r="Z198" s="599"/>
    </row>
    <row r="199" spans="1:26" ht="10.5" customHeight="1">
      <c r="A199" s="599"/>
      <c r="B199" s="599"/>
      <c r="C199" s="599"/>
      <c r="D199" s="599"/>
      <c r="E199" s="599"/>
      <c r="F199" s="599"/>
      <c r="G199" s="599"/>
      <c r="H199" s="599"/>
      <c r="I199" s="599"/>
      <c r="J199" s="599"/>
      <c r="K199" s="599"/>
      <c r="L199" s="599"/>
      <c r="M199" s="599"/>
      <c r="N199" s="599"/>
      <c r="O199" s="599"/>
      <c r="P199" s="599"/>
      <c r="Q199" s="599"/>
      <c r="R199" s="599"/>
      <c r="S199" s="599"/>
      <c r="T199" s="599"/>
      <c r="U199" s="599"/>
      <c r="V199" s="599"/>
      <c r="W199" s="599"/>
      <c r="X199" s="599"/>
      <c r="Y199" s="599"/>
      <c r="Z199" s="599"/>
    </row>
    <row r="200" spans="1:26" ht="10.5" customHeight="1">
      <c r="A200" s="599"/>
      <c r="B200" s="599"/>
      <c r="C200" s="599"/>
      <c r="D200" s="599"/>
      <c r="E200" s="599"/>
      <c r="F200" s="599"/>
      <c r="G200" s="599"/>
      <c r="H200" s="599"/>
      <c r="I200" s="599"/>
      <c r="J200" s="599"/>
      <c r="K200" s="599"/>
      <c r="L200" s="599"/>
      <c r="M200" s="599"/>
      <c r="N200" s="599"/>
      <c r="O200" s="599"/>
      <c r="P200" s="599"/>
      <c r="Q200" s="599"/>
      <c r="R200" s="599"/>
      <c r="S200" s="599"/>
      <c r="T200" s="599"/>
      <c r="U200" s="599"/>
      <c r="V200" s="599"/>
      <c r="W200" s="599"/>
      <c r="X200" s="599"/>
      <c r="Y200" s="599"/>
      <c r="Z200" s="599"/>
    </row>
    <row r="201" spans="1:26" ht="10.5" customHeight="1">
      <c r="A201" s="599"/>
      <c r="B201" s="599"/>
      <c r="C201" s="599"/>
      <c r="D201" s="599"/>
      <c r="E201" s="599"/>
      <c r="F201" s="599"/>
      <c r="G201" s="599"/>
      <c r="H201" s="599"/>
      <c r="I201" s="599"/>
      <c r="J201" s="599"/>
      <c r="K201" s="599"/>
      <c r="L201" s="599"/>
      <c r="M201" s="599"/>
      <c r="N201" s="599"/>
      <c r="O201" s="599"/>
      <c r="P201" s="599"/>
      <c r="Q201" s="599"/>
      <c r="R201" s="599"/>
      <c r="S201" s="599"/>
      <c r="T201" s="599"/>
      <c r="U201" s="599"/>
      <c r="V201" s="599"/>
      <c r="W201" s="599"/>
      <c r="X201" s="599"/>
      <c r="Y201" s="599"/>
      <c r="Z201" s="599"/>
    </row>
    <row r="202" spans="1:26" ht="10.5" customHeight="1">
      <c r="A202" s="599"/>
      <c r="B202" s="599"/>
      <c r="C202" s="599"/>
      <c r="D202" s="599"/>
      <c r="E202" s="599"/>
      <c r="F202" s="599"/>
      <c r="G202" s="599"/>
      <c r="H202" s="599"/>
      <c r="I202" s="599"/>
      <c r="J202" s="599"/>
      <c r="K202" s="599"/>
      <c r="L202" s="599"/>
      <c r="M202" s="599"/>
      <c r="N202" s="599"/>
      <c r="O202" s="599"/>
      <c r="P202" s="599"/>
      <c r="Q202" s="599"/>
      <c r="R202" s="599"/>
      <c r="S202" s="599"/>
      <c r="T202" s="599"/>
      <c r="U202" s="599"/>
      <c r="V202" s="599"/>
      <c r="W202" s="599"/>
      <c r="X202" s="599"/>
      <c r="Y202" s="599"/>
      <c r="Z202" s="599"/>
    </row>
    <row r="203" spans="1:26" ht="10.5" customHeight="1">
      <c r="A203" s="599"/>
      <c r="B203" s="599"/>
      <c r="C203" s="599"/>
      <c r="D203" s="599"/>
      <c r="E203" s="599"/>
      <c r="F203" s="599"/>
      <c r="G203" s="599"/>
      <c r="H203" s="599"/>
      <c r="I203" s="599"/>
      <c r="J203" s="599"/>
      <c r="K203" s="599"/>
      <c r="L203" s="599"/>
      <c r="M203" s="599"/>
      <c r="N203" s="599"/>
      <c r="O203" s="599"/>
      <c r="P203" s="599"/>
      <c r="Q203" s="599"/>
      <c r="R203" s="599"/>
      <c r="S203" s="599"/>
      <c r="T203" s="599"/>
      <c r="U203" s="599"/>
      <c r="V203" s="599"/>
      <c r="W203" s="599"/>
      <c r="X203" s="599"/>
      <c r="Y203" s="599"/>
      <c r="Z203" s="599"/>
    </row>
    <row r="204" spans="1:26" ht="10.5" customHeight="1">
      <c r="A204" s="599"/>
      <c r="B204" s="599"/>
      <c r="C204" s="599"/>
      <c r="D204" s="599"/>
      <c r="E204" s="599"/>
      <c r="F204" s="599"/>
      <c r="G204" s="599"/>
      <c r="H204" s="599"/>
      <c r="I204" s="599"/>
      <c r="J204" s="599"/>
      <c r="K204" s="599"/>
      <c r="L204" s="599"/>
      <c r="M204" s="599"/>
      <c r="N204" s="599"/>
      <c r="O204" s="599"/>
      <c r="P204" s="599"/>
      <c r="Q204" s="599"/>
      <c r="R204" s="599"/>
      <c r="S204" s="599"/>
      <c r="T204" s="599"/>
      <c r="U204" s="599"/>
      <c r="V204" s="599"/>
      <c r="W204" s="599"/>
      <c r="X204" s="599"/>
      <c r="Y204" s="599"/>
      <c r="Z204" s="599"/>
    </row>
    <row r="205" spans="1:26" ht="10.5" customHeight="1">
      <c r="A205" s="599"/>
      <c r="B205" s="599"/>
      <c r="C205" s="599"/>
      <c r="D205" s="599"/>
      <c r="E205" s="599"/>
      <c r="F205" s="599"/>
      <c r="G205" s="599"/>
      <c r="H205" s="599"/>
      <c r="I205" s="599"/>
      <c r="J205" s="599"/>
      <c r="K205" s="599"/>
      <c r="L205" s="599"/>
      <c r="M205" s="599"/>
      <c r="N205" s="599"/>
      <c r="O205" s="599"/>
      <c r="P205" s="599"/>
      <c r="Q205" s="599"/>
      <c r="R205" s="599"/>
      <c r="S205" s="599"/>
      <c r="T205" s="599"/>
      <c r="U205" s="599"/>
      <c r="V205" s="599"/>
      <c r="W205" s="599"/>
      <c r="X205" s="599"/>
      <c r="Y205" s="599"/>
      <c r="Z205" s="599"/>
    </row>
    <row r="206" spans="1:26" ht="10.5" customHeight="1">
      <c r="A206" s="599"/>
      <c r="B206" s="599"/>
      <c r="C206" s="599"/>
      <c r="D206" s="599"/>
      <c r="E206" s="599"/>
      <c r="F206" s="599"/>
      <c r="G206" s="599"/>
      <c r="H206" s="599"/>
      <c r="I206" s="599"/>
      <c r="J206" s="599"/>
      <c r="K206" s="599"/>
      <c r="L206" s="599"/>
      <c r="M206" s="599"/>
      <c r="N206" s="599"/>
      <c r="O206" s="599"/>
      <c r="P206" s="599"/>
      <c r="Q206" s="599"/>
      <c r="R206" s="599"/>
      <c r="S206" s="599"/>
      <c r="T206" s="599"/>
      <c r="U206" s="599"/>
      <c r="V206" s="599"/>
      <c r="W206" s="599"/>
      <c r="X206" s="599"/>
      <c r="Y206" s="599"/>
      <c r="Z206" s="599"/>
    </row>
    <row r="207" spans="1:26" ht="10.5" customHeight="1">
      <c r="A207" s="599"/>
      <c r="B207" s="599"/>
      <c r="C207" s="599"/>
      <c r="D207" s="599"/>
      <c r="E207" s="599"/>
      <c r="F207" s="599"/>
      <c r="G207" s="599"/>
      <c r="H207" s="599"/>
      <c r="I207" s="599"/>
      <c r="J207" s="599"/>
      <c r="K207" s="599"/>
      <c r="L207" s="599"/>
      <c r="M207" s="599"/>
      <c r="N207" s="599"/>
      <c r="O207" s="599"/>
      <c r="P207" s="599"/>
      <c r="Q207" s="599"/>
      <c r="R207" s="599"/>
      <c r="S207" s="599"/>
      <c r="T207" s="599"/>
      <c r="U207" s="599"/>
      <c r="V207" s="599"/>
      <c r="W207" s="599"/>
      <c r="X207" s="599"/>
      <c r="Y207" s="599"/>
      <c r="Z207" s="599"/>
    </row>
    <row r="208" spans="1:26" ht="10.5" customHeight="1">
      <c r="A208" s="599"/>
      <c r="B208" s="599"/>
      <c r="C208" s="599"/>
      <c r="D208" s="599"/>
      <c r="E208" s="599"/>
      <c r="F208" s="599"/>
      <c r="G208" s="599"/>
      <c r="H208" s="599"/>
      <c r="I208" s="599"/>
      <c r="J208" s="599"/>
      <c r="K208" s="599"/>
      <c r="L208" s="599"/>
      <c r="M208" s="599"/>
      <c r="N208" s="599"/>
      <c r="O208" s="599"/>
      <c r="P208" s="599"/>
      <c r="Q208" s="599"/>
      <c r="R208" s="599"/>
      <c r="S208" s="599"/>
      <c r="T208" s="599"/>
      <c r="U208" s="599"/>
      <c r="V208" s="599"/>
      <c r="W208" s="599"/>
      <c r="X208" s="599"/>
      <c r="Y208" s="599"/>
      <c r="Z208" s="599"/>
    </row>
    <row r="209" spans="1:26" ht="10.5" customHeight="1">
      <c r="A209" s="599"/>
      <c r="B209" s="599"/>
      <c r="C209" s="599"/>
      <c r="D209" s="599"/>
      <c r="E209" s="599"/>
      <c r="F209" s="599"/>
      <c r="G209" s="599"/>
      <c r="H209" s="599"/>
      <c r="I209" s="599"/>
      <c r="J209" s="599"/>
      <c r="K209" s="599"/>
      <c r="L209" s="599"/>
      <c r="M209" s="599"/>
      <c r="N209" s="599"/>
      <c r="O209" s="599"/>
      <c r="P209" s="599"/>
      <c r="Q209" s="599"/>
      <c r="R209" s="599"/>
      <c r="S209" s="599"/>
      <c r="T209" s="599"/>
      <c r="U209" s="599"/>
      <c r="V209" s="599"/>
      <c r="W209" s="599"/>
      <c r="X209" s="599"/>
      <c r="Y209" s="599"/>
      <c r="Z209" s="599"/>
    </row>
    <row r="210" spans="1:26" ht="10.5" customHeight="1">
      <c r="A210" s="599"/>
      <c r="B210" s="599"/>
      <c r="C210" s="599"/>
      <c r="D210" s="599"/>
      <c r="E210" s="599"/>
      <c r="F210" s="599"/>
      <c r="G210" s="599"/>
      <c r="H210" s="599"/>
      <c r="I210" s="599"/>
      <c r="J210" s="599"/>
      <c r="K210" s="599"/>
      <c r="L210" s="599"/>
      <c r="M210" s="599"/>
      <c r="N210" s="599"/>
      <c r="O210" s="599"/>
      <c r="P210" s="599"/>
      <c r="Q210" s="599"/>
      <c r="R210" s="599"/>
      <c r="S210" s="599"/>
      <c r="T210" s="599"/>
      <c r="U210" s="599"/>
      <c r="V210" s="599"/>
      <c r="W210" s="599"/>
      <c r="X210" s="599"/>
      <c r="Y210" s="599"/>
      <c r="Z210" s="599"/>
    </row>
    <row r="211" spans="1:26" ht="10.5" customHeight="1">
      <c r="A211" s="599"/>
      <c r="B211" s="599"/>
      <c r="C211" s="599"/>
      <c r="D211" s="599"/>
      <c r="E211" s="599"/>
      <c r="F211" s="599"/>
      <c r="G211" s="599"/>
      <c r="H211" s="599"/>
      <c r="I211" s="599"/>
      <c r="J211" s="599"/>
      <c r="K211" s="599"/>
      <c r="L211" s="599"/>
      <c r="M211" s="599"/>
      <c r="N211" s="599"/>
      <c r="O211" s="599"/>
      <c r="P211" s="599"/>
      <c r="Q211" s="599"/>
      <c r="R211" s="599"/>
      <c r="S211" s="599"/>
      <c r="T211" s="599"/>
      <c r="U211" s="599"/>
      <c r="V211" s="599"/>
      <c r="W211" s="599"/>
      <c r="X211" s="599"/>
      <c r="Y211" s="599"/>
      <c r="Z211" s="599"/>
    </row>
    <row r="212" spans="1:26" ht="10.5" customHeight="1">
      <c r="A212" s="599"/>
      <c r="B212" s="599"/>
      <c r="C212" s="599"/>
      <c r="D212" s="599"/>
      <c r="E212" s="599"/>
      <c r="F212" s="599"/>
      <c r="G212" s="599"/>
      <c r="H212" s="599"/>
      <c r="I212" s="599"/>
      <c r="J212" s="599"/>
      <c r="K212" s="599"/>
      <c r="L212" s="599"/>
      <c r="M212" s="599"/>
      <c r="N212" s="599"/>
      <c r="O212" s="599"/>
      <c r="P212" s="599"/>
      <c r="Q212" s="599"/>
      <c r="R212" s="599"/>
      <c r="S212" s="599"/>
      <c r="T212" s="599"/>
      <c r="U212" s="599"/>
      <c r="V212" s="599"/>
      <c r="W212" s="599"/>
      <c r="X212" s="599"/>
      <c r="Y212" s="599"/>
      <c r="Z212" s="599"/>
    </row>
    <row r="213" spans="1:26" ht="10.5" customHeight="1">
      <c r="A213" s="599"/>
      <c r="B213" s="599"/>
      <c r="C213" s="599"/>
      <c r="D213" s="599"/>
      <c r="E213" s="599"/>
      <c r="F213" s="599"/>
      <c r="G213" s="599"/>
      <c r="H213" s="599"/>
      <c r="I213" s="599"/>
      <c r="J213" s="599"/>
      <c r="K213" s="599"/>
      <c r="L213" s="599"/>
      <c r="M213" s="599"/>
      <c r="N213" s="599"/>
      <c r="O213" s="599"/>
      <c r="P213" s="599"/>
      <c r="Q213" s="599"/>
      <c r="R213" s="599"/>
      <c r="S213" s="599"/>
      <c r="T213" s="599"/>
      <c r="U213" s="599"/>
      <c r="V213" s="599"/>
      <c r="W213" s="599"/>
      <c r="X213" s="599"/>
      <c r="Y213" s="599"/>
      <c r="Z213" s="599"/>
    </row>
    <row r="214" spans="1:26" ht="10.5" customHeight="1">
      <c r="A214" s="599"/>
      <c r="B214" s="599"/>
      <c r="C214" s="599"/>
      <c r="D214" s="599"/>
      <c r="E214" s="599"/>
      <c r="F214" s="599"/>
      <c r="G214" s="599"/>
      <c r="H214" s="599"/>
      <c r="I214" s="599"/>
      <c r="J214" s="599"/>
      <c r="K214" s="599"/>
      <c r="L214" s="599"/>
      <c r="M214" s="599"/>
      <c r="N214" s="599"/>
      <c r="O214" s="599"/>
      <c r="P214" s="599"/>
      <c r="Q214" s="599"/>
      <c r="R214" s="599"/>
      <c r="S214" s="599"/>
      <c r="T214" s="599"/>
      <c r="U214" s="599"/>
      <c r="V214" s="599"/>
      <c r="W214" s="599"/>
      <c r="X214" s="599"/>
      <c r="Y214" s="599"/>
      <c r="Z214" s="599"/>
    </row>
    <row r="215" spans="1:26" ht="10.5" customHeight="1">
      <c r="A215" s="599"/>
      <c r="B215" s="599"/>
      <c r="C215" s="599"/>
      <c r="D215" s="599"/>
      <c r="E215" s="599"/>
      <c r="F215" s="599"/>
      <c r="G215" s="599"/>
      <c r="H215" s="599"/>
      <c r="I215" s="599"/>
      <c r="J215" s="599"/>
      <c r="K215" s="599"/>
      <c r="L215" s="599"/>
      <c r="M215" s="599"/>
      <c r="N215" s="599"/>
      <c r="O215" s="599"/>
      <c r="P215" s="599"/>
      <c r="Q215" s="599"/>
      <c r="R215" s="599"/>
      <c r="S215" s="599"/>
      <c r="T215" s="599"/>
      <c r="U215" s="599"/>
      <c r="V215" s="599"/>
      <c r="W215" s="599"/>
      <c r="X215" s="599"/>
      <c r="Y215" s="599"/>
      <c r="Z215" s="599"/>
    </row>
    <row r="216" spans="1:26" ht="10.5" customHeight="1">
      <c r="A216" s="599"/>
      <c r="B216" s="599"/>
      <c r="C216" s="599"/>
      <c r="D216" s="599"/>
      <c r="E216" s="599"/>
      <c r="F216" s="599"/>
      <c r="G216" s="599"/>
      <c r="H216" s="599"/>
      <c r="I216" s="599"/>
      <c r="J216" s="599"/>
      <c r="K216" s="599"/>
      <c r="L216" s="599"/>
      <c r="M216" s="599"/>
      <c r="N216" s="599"/>
      <c r="O216" s="599"/>
      <c r="P216" s="599"/>
      <c r="Q216" s="599"/>
      <c r="R216" s="599"/>
      <c r="S216" s="599"/>
      <c r="T216" s="599"/>
      <c r="U216" s="599"/>
      <c r="V216" s="599"/>
      <c r="W216" s="599"/>
      <c r="X216" s="599"/>
      <c r="Y216" s="599"/>
      <c r="Z216" s="599"/>
    </row>
    <row r="217" spans="1:26" ht="10.5" customHeight="1">
      <c r="A217" s="599"/>
      <c r="B217" s="599"/>
      <c r="C217" s="599"/>
      <c r="D217" s="599"/>
      <c r="E217" s="599"/>
      <c r="F217" s="599"/>
      <c r="G217" s="599"/>
      <c r="H217" s="599"/>
      <c r="I217" s="599"/>
      <c r="J217" s="599"/>
      <c r="K217" s="599"/>
      <c r="L217" s="599"/>
      <c r="M217" s="599"/>
      <c r="N217" s="599"/>
      <c r="O217" s="599"/>
      <c r="P217" s="599"/>
      <c r="Q217" s="599"/>
      <c r="R217" s="599"/>
      <c r="S217" s="599"/>
      <c r="T217" s="599"/>
      <c r="U217" s="599"/>
      <c r="V217" s="599"/>
      <c r="W217" s="599"/>
      <c r="X217" s="599"/>
      <c r="Y217" s="599"/>
      <c r="Z217" s="599"/>
    </row>
    <row r="218" spans="1:26" ht="10.5" customHeight="1">
      <c r="A218" s="599"/>
      <c r="B218" s="599"/>
      <c r="C218" s="599"/>
      <c r="D218" s="599"/>
      <c r="E218" s="599"/>
      <c r="F218" s="599"/>
      <c r="G218" s="599"/>
      <c r="H218" s="599"/>
      <c r="I218" s="599"/>
      <c r="J218" s="599"/>
      <c r="K218" s="599"/>
      <c r="L218" s="599"/>
      <c r="M218" s="599"/>
      <c r="N218" s="599"/>
      <c r="O218" s="599"/>
      <c r="P218" s="599"/>
      <c r="Q218" s="599"/>
      <c r="R218" s="599"/>
      <c r="S218" s="599"/>
      <c r="T218" s="599"/>
      <c r="U218" s="599"/>
      <c r="V218" s="599"/>
      <c r="W218" s="599"/>
      <c r="X218" s="599"/>
      <c r="Y218" s="599"/>
      <c r="Z218" s="599"/>
    </row>
    <row r="219" spans="1:26" ht="10.5" customHeight="1">
      <c r="A219" s="599"/>
      <c r="B219" s="599"/>
      <c r="C219" s="599"/>
      <c r="D219" s="599"/>
      <c r="E219" s="599"/>
      <c r="F219" s="599"/>
      <c r="G219" s="599"/>
      <c r="H219" s="599"/>
      <c r="I219" s="599"/>
      <c r="J219" s="599"/>
      <c r="K219" s="599"/>
      <c r="L219" s="599"/>
      <c r="M219" s="599"/>
      <c r="N219" s="599"/>
      <c r="O219" s="599"/>
      <c r="P219" s="599"/>
      <c r="Q219" s="599"/>
      <c r="R219" s="599"/>
      <c r="S219" s="599"/>
      <c r="T219" s="599"/>
      <c r="U219" s="599"/>
      <c r="V219" s="599"/>
      <c r="W219" s="599"/>
      <c r="X219" s="599"/>
      <c r="Y219" s="599"/>
      <c r="Z219" s="599"/>
    </row>
    <row r="220" spans="1:26" ht="10.5" customHeight="1">
      <c r="A220" s="599"/>
      <c r="B220" s="599"/>
      <c r="C220" s="599"/>
      <c r="D220" s="599"/>
      <c r="E220" s="599"/>
      <c r="F220" s="599"/>
      <c r="G220" s="599"/>
      <c r="H220" s="599"/>
      <c r="I220" s="599"/>
      <c r="J220" s="599"/>
      <c r="K220" s="599"/>
      <c r="L220" s="599"/>
      <c r="M220" s="599"/>
      <c r="N220" s="599"/>
      <c r="O220" s="599"/>
      <c r="P220" s="599"/>
      <c r="Q220" s="599"/>
      <c r="R220" s="599"/>
      <c r="S220" s="599"/>
      <c r="T220" s="599"/>
      <c r="U220" s="599"/>
      <c r="V220" s="599"/>
      <c r="W220" s="599"/>
      <c r="X220" s="599"/>
      <c r="Y220" s="599"/>
      <c r="Z220" s="599"/>
    </row>
    <row r="221" spans="1:26" ht="10.5" customHeight="1">
      <c r="A221" s="599"/>
      <c r="B221" s="599"/>
      <c r="C221" s="599"/>
      <c r="D221" s="599"/>
      <c r="E221" s="599"/>
      <c r="F221" s="599"/>
      <c r="G221" s="599"/>
      <c r="H221" s="599"/>
      <c r="I221" s="599"/>
      <c r="J221" s="599"/>
      <c r="K221" s="599"/>
      <c r="L221" s="599"/>
      <c r="M221" s="599"/>
      <c r="N221" s="599"/>
      <c r="O221" s="599"/>
      <c r="P221" s="599"/>
      <c r="Q221" s="599"/>
      <c r="R221" s="599"/>
      <c r="S221" s="599"/>
      <c r="T221" s="599"/>
      <c r="U221" s="599"/>
      <c r="V221" s="599"/>
      <c r="W221" s="599"/>
      <c r="X221" s="599"/>
      <c r="Y221" s="599"/>
      <c r="Z221" s="599"/>
    </row>
    <row r="222" spans="1:26" ht="10.5" customHeight="1">
      <c r="A222" s="599"/>
      <c r="B222" s="599"/>
      <c r="C222" s="599"/>
      <c r="D222" s="599"/>
      <c r="E222" s="599"/>
      <c r="F222" s="599"/>
      <c r="G222" s="599"/>
      <c r="H222" s="599"/>
      <c r="I222" s="599"/>
      <c r="J222" s="599"/>
      <c r="K222" s="599"/>
      <c r="L222" s="599"/>
      <c r="M222" s="599"/>
      <c r="N222" s="599"/>
      <c r="O222" s="599"/>
      <c r="P222" s="599"/>
      <c r="Q222" s="599"/>
      <c r="R222" s="599"/>
      <c r="S222" s="599"/>
      <c r="T222" s="599"/>
      <c r="U222" s="599"/>
      <c r="V222" s="599"/>
      <c r="W222" s="599"/>
      <c r="X222" s="599"/>
      <c r="Y222" s="599"/>
      <c r="Z222" s="599"/>
    </row>
    <row r="223" spans="1:26" ht="10.5" customHeight="1">
      <c r="A223" s="599"/>
      <c r="B223" s="599"/>
      <c r="C223" s="599"/>
      <c r="D223" s="599"/>
      <c r="E223" s="599"/>
      <c r="F223" s="599"/>
      <c r="G223" s="599"/>
      <c r="H223" s="599"/>
      <c r="I223" s="599"/>
      <c r="J223" s="599"/>
      <c r="K223" s="599"/>
      <c r="L223" s="599"/>
      <c r="M223" s="599"/>
      <c r="N223" s="599"/>
      <c r="O223" s="599"/>
      <c r="P223" s="599"/>
      <c r="Q223" s="599"/>
      <c r="R223" s="599"/>
      <c r="S223" s="599"/>
      <c r="T223" s="599"/>
      <c r="U223" s="599"/>
      <c r="V223" s="599"/>
      <c r="W223" s="599"/>
      <c r="X223" s="599"/>
      <c r="Y223" s="599"/>
      <c r="Z223" s="599"/>
    </row>
    <row r="224" spans="1:26" ht="10.5" customHeight="1">
      <c r="A224" s="599"/>
      <c r="B224" s="599"/>
      <c r="C224" s="599"/>
      <c r="D224" s="599"/>
      <c r="E224" s="599"/>
      <c r="F224" s="599"/>
      <c r="G224" s="599"/>
      <c r="H224" s="599"/>
      <c r="I224" s="599"/>
      <c r="J224" s="599"/>
      <c r="K224" s="599"/>
      <c r="L224" s="599"/>
      <c r="M224" s="599"/>
      <c r="N224" s="599"/>
      <c r="O224" s="599"/>
      <c r="P224" s="599"/>
      <c r="Q224" s="599"/>
      <c r="R224" s="599"/>
      <c r="S224" s="599"/>
      <c r="T224" s="599"/>
      <c r="U224" s="599"/>
      <c r="V224" s="599"/>
      <c r="W224" s="599"/>
      <c r="X224" s="599"/>
      <c r="Y224" s="599"/>
      <c r="Z224" s="599"/>
    </row>
    <row r="225" spans="1:26" ht="10.5" customHeight="1">
      <c r="A225" s="599"/>
      <c r="B225" s="599"/>
      <c r="C225" s="599"/>
      <c r="D225" s="599"/>
      <c r="E225" s="599"/>
      <c r="F225" s="599"/>
      <c r="G225" s="599"/>
      <c r="H225" s="599"/>
      <c r="I225" s="599"/>
      <c r="J225" s="599"/>
      <c r="K225" s="599"/>
      <c r="L225" s="599"/>
      <c r="M225" s="599"/>
      <c r="N225" s="599"/>
      <c r="O225" s="599"/>
      <c r="P225" s="599"/>
      <c r="Q225" s="599"/>
      <c r="R225" s="599"/>
      <c r="S225" s="599"/>
      <c r="T225" s="599"/>
      <c r="U225" s="599"/>
      <c r="V225" s="599"/>
      <c r="W225" s="599"/>
      <c r="X225" s="599"/>
      <c r="Y225" s="599"/>
      <c r="Z225" s="599"/>
    </row>
    <row r="226" spans="1:26" ht="10.5" customHeight="1">
      <c r="A226" s="599"/>
      <c r="B226" s="599"/>
      <c r="C226" s="599"/>
      <c r="D226" s="599"/>
      <c r="E226" s="599"/>
      <c r="F226" s="599"/>
      <c r="G226" s="599"/>
      <c r="H226" s="599"/>
      <c r="I226" s="599"/>
      <c r="J226" s="599"/>
      <c r="K226" s="599"/>
      <c r="L226" s="599"/>
      <c r="M226" s="599"/>
      <c r="N226" s="599"/>
      <c r="O226" s="599"/>
      <c r="P226" s="599"/>
      <c r="Q226" s="599"/>
      <c r="R226" s="599"/>
      <c r="S226" s="599"/>
      <c r="T226" s="599"/>
      <c r="U226" s="599"/>
      <c r="V226" s="599"/>
      <c r="W226" s="599"/>
      <c r="X226" s="599"/>
      <c r="Y226" s="599"/>
      <c r="Z226" s="599"/>
    </row>
    <row r="227" spans="1:26" ht="10.5" customHeight="1">
      <c r="A227" s="599"/>
      <c r="B227" s="599"/>
      <c r="C227" s="599"/>
      <c r="D227" s="599"/>
      <c r="E227" s="599"/>
      <c r="F227" s="599"/>
      <c r="G227" s="599"/>
      <c r="H227" s="599"/>
      <c r="I227" s="599"/>
      <c r="J227" s="599"/>
      <c r="K227" s="599"/>
      <c r="L227" s="599"/>
      <c r="M227" s="599"/>
      <c r="N227" s="599"/>
      <c r="O227" s="599"/>
      <c r="P227" s="599"/>
      <c r="Q227" s="599"/>
      <c r="R227" s="599"/>
      <c r="S227" s="599"/>
      <c r="T227" s="599"/>
      <c r="U227" s="599"/>
      <c r="V227" s="599"/>
      <c r="W227" s="599"/>
      <c r="X227" s="599"/>
      <c r="Y227" s="599"/>
      <c r="Z227" s="599"/>
    </row>
    <row r="228" spans="1:26" ht="10.5" customHeight="1">
      <c r="A228" s="599"/>
      <c r="B228" s="599"/>
      <c r="C228" s="599"/>
      <c r="D228" s="599"/>
      <c r="E228" s="599"/>
      <c r="F228" s="599"/>
      <c r="G228" s="599"/>
      <c r="H228" s="599"/>
      <c r="I228" s="599"/>
      <c r="J228" s="599"/>
      <c r="K228" s="599"/>
      <c r="L228" s="599"/>
      <c r="M228" s="599"/>
      <c r="N228" s="599"/>
      <c r="O228" s="599"/>
      <c r="P228" s="599"/>
      <c r="Q228" s="599"/>
      <c r="R228" s="599"/>
      <c r="S228" s="599"/>
      <c r="T228" s="599"/>
      <c r="U228" s="599"/>
      <c r="V228" s="599"/>
      <c r="W228" s="599"/>
      <c r="X228" s="599"/>
      <c r="Y228" s="599"/>
      <c r="Z228" s="599"/>
    </row>
    <row r="229" spans="1:26" ht="10.5" customHeight="1">
      <c r="A229" s="599"/>
      <c r="B229" s="599"/>
      <c r="C229" s="599"/>
      <c r="D229" s="599"/>
      <c r="E229" s="599"/>
      <c r="F229" s="599"/>
      <c r="G229" s="599"/>
      <c r="H229" s="599"/>
      <c r="I229" s="599"/>
      <c r="J229" s="599"/>
      <c r="K229" s="599"/>
      <c r="L229" s="599"/>
      <c r="M229" s="599"/>
      <c r="N229" s="599"/>
      <c r="O229" s="599"/>
      <c r="P229" s="599"/>
      <c r="Q229" s="599"/>
      <c r="R229" s="599"/>
      <c r="S229" s="599"/>
      <c r="T229" s="599"/>
      <c r="U229" s="599"/>
      <c r="V229" s="599"/>
      <c r="W229" s="599"/>
      <c r="X229" s="599"/>
      <c r="Y229" s="599"/>
      <c r="Z229" s="599"/>
    </row>
    <row r="230" spans="1:26" ht="10.5" customHeight="1">
      <c r="A230" s="599"/>
      <c r="B230" s="599"/>
      <c r="C230" s="599"/>
      <c r="D230" s="599"/>
      <c r="E230" s="599"/>
      <c r="F230" s="599"/>
      <c r="G230" s="599"/>
      <c r="H230" s="599"/>
      <c r="I230" s="599"/>
      <c r="J230" s="599"/>
      <c r="K230" s="599"/>
      <c r="L230" s="599"/>
      <c r="M230" s="599"/>
      <c r="N230" s="599"/>
      <c r="O230" s="599"/>
      <c r="P230" s="599"/>
      <c r="Q230" s="599"/>
      <c r="R230" s="599"/>
      <c r="S230" s="599"/>
      <c r="T230" s="599"/>
      <c r="U230" s="599"/>
      <c r="V230" s="599"/>
      <c r="W230" s="599"/>
      <c r="X230" s="599"/>
      <c r="Y230" s="599"/>
      <c r="Z230" s="599"/>
    </row>
    <row r="231" spans="1:26" ht="10.5" customHeight="1">
      <c r="A231" s="599"/>
      <c r="B231" s="599"/>
      <c r="C231" s="599"/>
      <c r="D231" s="599"/>
      <c r="E231" s="599"/>
      <c r="F231" s="599"/>
      <c r="G231" s="599"/>
      <c r="H231" s="599"/>
      <c r="I231" s="599"/>
      <c r="J231" s="599"/>
      <c r="K231" s="599"/>
      <c r="L231" s="599"/>
      <c r="M231" s="599"/>
      <c r="N231" s="599"/>
      <c r="O231" s="599"/>
      <c r="P231" s="599"/>
      <c r="Q231" s="599"/>
      <c r="R231" s="599"/>
      <c r="S231" s="599"/>
      <c r="T231" s="599"/>
      <c r="U231" s="599"/>
      <c r="V231" s="599"/>
      <c r="W231" s="599"/>
      <c r="X231" s="599"/>
      <c r="Y231" s="599"/>
      <c r="Z231" s="599"/>
    </row>
    <row r="232" spans="1:26" ht="10.5" customHeight="1">
      <c r="A232" s="599"/>
      <c r="B232" s="599"/>
      <c r="C232" s="599"/>
      <c r="D232" s="599"/>
      <c r="E232" s="599"/>
      <c r="F232" s="599"/>
      <c r="G232" s="599"/>
      <c r="H232" s="599"/>
      <c r="I232" s="599"/>
      <c r="J232" s="599"/>
      <c r="K232" s="599"/>
      <c r="L232" s="599"/>
      <c r="M232" s="599"/>
      <c r="N232" s="599"/>
      <c r="O232" s="599"/>
      <c r="P232" s="599"/>
      <c r="Q232" s="599"/>
      <c r="R232" s="599"/>
      <c r="S232" s="599"/>
      <c r="T232" s="599"/>
      <c r="U232" s="599"/>
      <c r="V232" s="599"/>
      <c r="W232" s="599"/>
      <c r="X232" s="599"/>
      <c r="Y232" s="599"/>
      <c r="Z232" s="599"/>
    </row>
    <row r="233" spans="1:26" ht="10.5" customHeight="1">
      <c r="A233" s="599"/>
      <c r="B233" s="599"/>
      <c r="C233" s="599"/>
      <c r="D233" s="599"/>
      <c r="E233" s="599"/>
      <c r="F233" s="599"/>
      <c r="G233" s="599"/>
      <c r="H233" s="599"/>
      <c r="I233" s="599"/>
      <c r="J233" s="599"/>
      <c r="K233" s="599"/>
      <c r="L233" s="599"/>
      <c r="M233" s="599"/>
      <c r="N233" s="599"/>
      <c r="O233" s="599"/>
      <c r="P233" s="599"/>
      <c r="Q233" s="599"/>
      <c r="R233" s="599"/>
      <c r="S233" s="599"/>
      <c r="T233" s="599"/>
      <c r="U233" s="599"/>
      <c r="V233" s="599"/>
      <c r="W233" s="599"/>
      <c r="X233" s="599"/>
      <c r="Y233" s="599"/>
      <c r="Z233" s="599"/>
    </row>
    <row r="234" spans="1:26" ht="10.5" customHeight="1">
      <c r="A234" s="599"/>
      <c r="B234" s="599"/>
      <c r="C234" s="599"/>
      <c r="D234" s="599"/>
      <c r="E234" s="599"/>
      <c r="F234" s="599"/>
      <c r="G234" s="599"/>
      <c r="H234" s="599"/>
      <c r="I234" s="599"/>
      <c r="J234" s="599"/>
      <c r="K234" s="599"/>
      <c r="L234" s="599"/>
      <c r="M234" s="599"/>
      <c r="N234" s="599"/>
      <c r="O234" s="599"/>
      <c r="P234" s="599"/>
      <c r="Q234" s="599"/>
      <c r="R234" s="599"/>
      <c r="S234" s="599"/>
      <c r="T234" s="599"/>
      <c r="U234" s="599"/>
      <c r="V234" s="599"/>
      <c r="W234" s="599"/>
      <c r="X234" s="599"/>
      <c r="Y234" s="599"/>
      <c r="Z234" s="599"/>
    </row>
    <row r="235" spans="1:26" ht="10.5" customHeight="1">
      <c r="A235" s="599"/>
      <c r="B235" s="599"/>
      <c r="C235" s="599"/>
      <c r="D235" s="599"/>
      <c r="E235" s="599"/>
      <c r="F235" s="599"/>
      <c r="G235" s="599"/>
      <c r="H235" s="599"/>
      <c r="I235" s="599"/>
      <c r="J235" s="599"/>
      <c r="K235" s="599"/>
      <c r="L235" s="599"/>
      <c r="M235" s="599"/>
      <c r="N235" s="599"/>
      <c r="O235" s="599"/>
      <c r="P235" s="599"/>
      <c r="Q235" s="599"/>
      <c r="R235" s="599"/>
      <c r="S235" s="599"/>
      <c r="T235" s="599"/>
      <c r="U235" s="599"/>
      <c r="V235" s="599"/>
      <c r="W235" s="599"/>
      <c r="X235" s="599"/>
      <c r="Y235" s="599"/>
      <c r="Z235" s="599"/>
    </row>
    <row r="236" spans="1:26" ht="10.5" customHeight="1">
      <c r="A236" s="599"/>
      <c r="B236" s="599"/>
      <c r="C236" s="599"/>
      <c r="D236" s="599"/>
      <c r="E236" s="599"/>
      <c r="F236" s="599"/>
      <c r="G236" s="599"/>
      <c r="H236" s="599"/>
      <c r="I236" s="599"/>
      <c r="J236" s="599"/>
      <c r="K236" s="599"/>
      <c r="L236" s="599"/>
      <c r="M236" s="599"/>
      <c r="N236" s="599"/>
      <c r="O236" s="599"/>
      <c r="P236" s="599"/>
      <c r="Q236" s="599"/>
      <c r="R236" s="599"/>
      <c r="S236" s="599"/>
      <c r="T236" s="599"/>
      <c r="U236" s="599"/>
      <c r="V236" s="599"/>
      <c r="W236" s="599"/>
      <c r="X236" s="599"/>
      <c r="Y236" s="599"/>
      <c r="Z236" s="599"/>
    </row>
    <row r="237" spans="1:26" ht="10.5" customHeight="1">
      <c r="A237" s="599"/>
      <c r="B237" s="599"/>
      <c r="C237" s="599"/>
      <c r="D237" s="599"/>
      <c r="E237" s="599"/>
      <c r="F237" s="599"/>
      <c r="G237" s="599"/>
      <c r="H237" s="599"/>
      <c r="I237" s="599"/>
      <c r="J237" s="599"/>
      <c r="K237" s="599"/>
      <c r="L237" s="599"/>
      <c r="M237" s="599"/>
      <c r="N237" s="599"/>
      <c r="O237" s="599"/>
      <c r="P237" s="599"/>
      <c r="Q237" s="599"/>
      <c r="R237" s="599"/>
      <c r="S237" s="599"/>
      <c r="T237" s="599"/>
      <c r="U237" s="599"/>
      <c r="V237" s="599"/>
      <c r="W237" s="599"/>
      <c r="X237" s="599"/>
      <c r="Y237" s="599"/>
      <c r="Z237" s="599"/>
    </row>
    <row r="238" spans="1:26" ht="10.5" customHeight="1">
      <c r="A238" s="599"/>
      <c r="B238" s="599"/>
      <c r="C238" s="599"/>
      <c r="D238" s="599"/>
      <c r="E238" s="599"/>
      <c r="F238" s="599"/>
      <c r="G238" s="599"/>
      <c r="H238" s="599"/>
      <c r="I238" s="599"/>
      <c r="J238" s="599"/>
      <c r="K238" s="599"/>
      <c r="L238" s="599"/>
      <c r="M238" s="599"/>
      <c r="N238" s="599"/>
      <c r="O238" s="599"/>
      <c r="P238" s="599"/>
      <c r="Q238" s="599"/>
      <c r="R238" s="599"/>
      <c r="S238" s="599"/>
      <c r="T238" s="599"/>
      <c r="U238" s="599"/>
      <c r="V238" s="599"/>
      <c r="W238" s="599"/>
      <c r="X238" s="599"/>
      <c r="Y238" s="599"/>
      <c r="Z238" s="599"/>
    </row>
    <row r="239" spans="1:26" ht="10.5" customHeight="1">
      <c r="A239" s="599"/>
      <c r="B239" s="599"/>
      <c r="C239" s="599"/>
      <c r="D239" s="599"/>
      <c r="E239" s="599"/>
      <c r="F239" s="599"/>
      <c r="G239" s="599"/>
      <c r="H239" s="599"/>
      <c r="I239" s="599"/>
      <c r="J239" s="599"/>
      <c r="K239" s="599"/>
      <c r="L239" s="599"/>
      <c r="M239" s="599"/>
      <c r="N239" s="599"/>
      <c r="O239" s="599"/>
      <c r="P239" s="599"/>
      <c r="Q239" s="599"/>
      <c r="R239" s="599"/>
      <c r="S239" s="599"/>
      <c r="T239" s="599"/>
      <c r="U239" s="599"/>
      <c r="V239" s="599"/>
      <c r="W239" s="599"/>
      <c r="X239" s="599"/>
      <c r="Y239" s="599"/>
      <c r="Z239" s="599"/>
    </row>
    <row r="240" spans="1:26" ht="10.5" customHeight="1">
      <c r="A240" s="599"/>
      <c r="B240" s="599"/>
      <c r="C240" s="599"/>
      <c r="D240" s="599"/>
      <c r="E240" s="599"/>
      <c r="F240" s="599"/>
      <c r="G240" s="599"/>
      <c r="H240" s="599"/>
      <c r="I240" s="599"/>
      <c r="J240" s="599"/>
      <c r="K240" s="599"/>
      <c r="L240" s="599"/>
      <c r="M240" s="599"/>
      <c r="N240" s="599"/>
      <c r="O240" s="599"/>
      <c r="P240" s="599"/>
      <c r="Q240" s="599"/>
      <c r="R240" s="599"/>
      <c r="S240" s="599"/>
      <c r="T240" s="599"/>
      <c r="U240" s="599"/>
      <c r="V240" s="599"/>
      <c r="W240" s="599"/>
      <c r="X240" s="599"/>
      <c r="Y240" s="599"/>
      <c r="Z240" s="599"/>
    </row>
    <row r="241" spans="1:26" ht="10.5" customHeight="1">
      <c r="A241" s="599"/>
      <c r="B241" s="599"/>
      <c r="C241" s="599"/>
      <c r="D241" s="599"/>
      <c r="E241" s="599"/>
      <c r="F241" s="599"/>
      <c r="G241" s="599"/>
      <c r="H241" s="599"/>
      <c r="I241" s="599"/>
      <c r="J241" s="599"/>
      <c r="K241" s="599"/>
      <c r="L241" s="599"/>
      <c r="M241" s="599"/>
      <c r="N241" s="599"/>
      <c r="O241" s="599"/>
      <c r="P241" s="599"/>
      <c r="Q241" s="599"/>
      <c r="R241" s="599"/>
      <c r="S241" s="599"/>
      <c r="T241" s="599"/>
      <c r="U241" s="599"/>
      <c r="V241" s="599"/>
      <c r="W241" s="599"/>
      <c r="X241" s="599"/>
      <c r="Y241" s="599"/>
      <c r="Z241" s="599"/>
    </row>
    <row r="242" spans="1:26" ht="10.5" customHeight="1">
      <c r="A242" s="599"/>
      <c r="B242" s="599"/>
      <c r="C242" s="599"/>
      <c r="D242" s="599"/>
      <c r="E242" s="599"/>
      <c r="F242" s="599"/>
      <c r="G242" s="599"/>
      <c r="H242" s="599"/>
      <c r="I242" s="599"/>
      <c r="J242" s="599"/>
      <c r="K242" s="599"/>
      <c r="L242" s="599"/>
      <c r="M242" s="599"/>
      <c r="N242" s="599"/>
      <c r="O242" s="599"/>
      <c r="P242" s="599"/>
      <c r="Q242" s="599"/>
      <c r="R242" s="599"/>
      <c r="S242" s="599"/>
      <c r="T242" s="599"/>
      <c r="U242" s="599"/>
      <c r="V242" s="599"/>
      <c r="W242" s="599"/>
      <c r="X242" s="599"/>
      <c r="Y242" s="599"/>
      <c r="Z242" s="599"/>
    </row>
    <row r="243" spans="1:26" ht="10.5" customHeight="1">
      <c r="A243" s="599"/>
      <c r="B243" s="599"/>
      <c r="C243" s="599"/>
      <c r="D243" s="599"/>
      <c r="E243" s="599"/>
      <c r="F243" s="599"/>
      <c r="G243" s="599"/>
      <c r="H243" s="599"/>
      <c r="I243" s="599"/>
      <c r="J243" s="599"/>
      <c r="K243" s="599"/>
      <c r="L243" s="599"/>
      <c r="M243" s="599"/>
      <c r="N243" s="599"/>
      <c r="O243" s="599"/>
      <c r="P243" s="599"/>
      <c r="Q243" s="599"/>
      <c r="R243" s="599"/>
      <c r="S243" s="599"/>
      <c r="T243" s="599"/>
      <c r="U243" s="599"/>
      <c r="V243" s="599"/>
      <c r="W243" s="599"/>
      <c r="X243" s="599"/>
      <c r="Y243" s="599"/>
      <c r="Z243" s="599"/>
    </row>
    <row r="244" spans="1:26" ht="10.5" customHeight="1">
      <c r="A244" s="599"/>
      <c r="B244" s="599"/>
      <c r="C244" s="599"/>
      <c r="D244" s="599"/>
      <c r="E244" s="599"/>
      <c r="F244" s="599"/>
      <c r="G244" s="599"/>
      <c r="H244" s="599"/>
      <c r="I244" s="599"/>
      <c r="J244" s="599"/>
      <c r="K244" s="599"/>
      <c r="L244" s="599"/>
      <c r="M244" s="599"/>
      <c r="N244" s="599"/>
      <c r="O244" s="599"/>
      <c r="P244" s="599"/>
      <c r="Q244" s="599"/>
      <c r="R244" s="599"/>
      <c r="S244" s="599"/>
      <c r="T244" s="599"/>
      <c r="U244" s="599"/>
      <c r="V244" s="599"/>
      <c r="W244" s="599"/>
      <c r="X244" s="599"/>
      <c r="Y244" s="599"/>
      <c r="Z244" s="599"/>
    </row>
    <row r="245" spans="1:26" ht="10.5" customHeight="1">
      <c r="A245" s="599"/>
      <c r="B245" s="599"/>
      <c r="C245" s="599"/>
      <c r="D245" s="599"/>
      <c r="E245" s="599"/>
      <c r="F245" s="599"/>
      <c r="G245" s="599"/>
      <c r="H245" s="599"/>
      <c r="I245" s="599"/>
      <c r="J245" s="599"/>
      <c r="K245" s="599"/>
      <c r="L245" s="599"/>
      <c r="M245" s="599"/>
      <c r="N245" s="599"/>
      <c r="O245" s="599"/>
      <c r="P245" s="599"/>
      <c r="Q245" s="599"/>
      <c r="R245" s="599"/>
      <c r="S245" s="599"/>
      <c r="T245" s="599"/>
      <c r="U245" s="599"/>
      <c r="V245" s="599"/>
      <c r="W245" s="599"/>
      <c r="X245" s="599"/>
      <c r="Y245" s="599"/>
      <c r="Z245" s="599"/>
    </row>
    <row r="246" spans="1:26" ht="10.5" customHeight="1">
      <c r="A246" s="599"/>
      <c r="B246" s="599"/>
      <c r="C246" s="599"/>
      <c r="D246" s="599"/>
      <c r="E246" s="599"/>
      <c r="F246" s="599"/>
      <c r="G246" s="599"/>
      <c r="H246" s="599"/>
      <c r="I246" s="599"/>
      <c r="J246" s="599"/>
      <c r="K246" s="599"/>
      <c r="L246" s="599"/>
      <c r="M246" s="599"/>
      <c r="N246" s="599"/>
      <c r="O246" s="599"/>
      <c r="P246" s="599"/>
      <c r="Q246" s="599"/>
      <c r="R246" s="599"/>
      <c r="S246" s="599"/>
      <c r="T246" s="599"/>
      <c r="U246" s="599"/>
      <c r="V246" s="599"/>
      <c r="W246" s="599"/>
      <c r="X246" s="599"/>
      <c r="Y246" s="599"/>
      <c r="Z246" s="599"/>
    </row>
    <row r="247" spans="1:26" ht="10.5" customHeight="1">
      <c r="A247" s="599"/>
      <c r="B247" s="599"/>
      <c r="C247" s="599"/>
      <c r="D247" s="599"/>
      <c r="E247" s="599"/>
      <c r="F247" s="599"/>
      <c r="G247" s="599"/>
      <c r="H247" s="599"/>
      <c r="I247" s="599"/>
      <c r="J247" s="599"/>
      <c r="K247" s="599"/>
      <c r="L247" s="599"/>
      <c r="M247" s="599"/>
      <c r="N247" s="599"/>
      <c r="O247" s="599"/>
      <c r="P247" s="599"/>
      <c r="Q247" s="599"/>
      <c r="R247" s="599"/>
      <c r="S247" s="599"/>
      <c r="T247" s="599"/>
      <c r="U247" s="599"/>
      <c r="V247" s="599"/>
      <c r="W247" s="599"/>
      <c r="X247" s="599"/>
      <c r="Y247" s="599"/>
      <c r="Z247" s="599"/>
    </row>
    <row r="248" spans="1:26" ht="10.5" customHeight="1">
      <c r="A248" s="599"/>
      <c r="B248" s="599"/>
      <c r="C248" s="599"/>
      <c r="D248" s="599"/>
      <c r="E248" s="599"/>
      <c r="F248" s="599"/>
      <c r="G248" s="599"/>
      <c r="H248" s="599"/>
      <c r="I248" s="599"/>
      <c r="J248" s="599"/>
      <c r="K248" s="599"/>
      <c r="L248" s="599"/>
      <c r="M248" s="599"/>
      <c r="N248" s="599"/>
      <c r="O248" s="599"/>
      <c r="P248" s="599"/>
      <c r="Q248" s="599"/>
      <c r="R248" s="599"/>
      <c r="S248" s="599"/>
      <c r="T248" s="599"/>
      <c r="U248" s="599"/>
      <c r="V248" s="599"/>
      <c r="W248" s="599"/>
      <c r="X248" s="599"/>
      <c r="Y248" s="599"/>
      <c r="Z248" s="599"/>
    </row>
    <row r="249" spans="1:26" ht="10.5" customHeight="1">
      <c r="A249" s="599"/>
      <c r="B249" s="599"/>
      <c r="C249" s="599"/>
      <c r="D249" s="599"/>
      <c r="E249" s="599"/>
      <c r="F249" s="599"/>
      <c r="G249" s="599"/>
      <c r="H249" s="599"/>
      <c r="I249" s="599"/>
      <c r="J249" s="599"/>
      <c r="K249" s="599"/>
      <c r="L249" s="599"/>
      <c r="M249" s="599"/>
      <c r="N249" s="599"/>
      <c r="O249" s="599"/>
      <c r="P249" s="599"/>
      <c r="Q249" s="599"/>
      <c r="R249" s="599"/>
      <c r="S249" s="599"/>
      <c r="T249" s="599"/>
      <c r="U249" s="599"/>
      <c r="V249" s="599"/>
      <c r="W249" s="599"/>
      <c r="X249" s="599"/>
      <c r="Y249" s="599"/>
      <c r="Z249" s="599"/>
    </row>
    <row r="250" spans="1:26" ht="10.5" customHeight="1">
      <c r="A250" s="599"/>
      <c r="B250" s="599"/>
      <c r="C250" s="599"/>
      <c r="D250" s="599"/>
      <c r="E250" s="599"/>
      <c r="F250" s="599"/>
      <c r="G250" s="599"/>
      <c r="H250" s="599"/>
      <c r="I250" s="599"/>
      <c r="J250" s="599"/>
      <c r="K250" s="599"/>
      <c r="L250" s="599"/>
      <c r="M250" s="599"/>
      <c r="N250" s="599"/>
      <c r="O250" s="599"/>
      <c r="P250" s="599"/>
      <c r="Q250" s="599"/>
      <c r="R250" s="599"/>
      <c r="S250" s="599"/>
      <c r="T250" s="599"/>
      <c r="U250" s="599"/>
      <c r="V250" s="599"/>
      <c r="W250" s="599"/>
      <c r="X250" s="599"/>
      <c r="Y250" s="599"/>
      <c r="Z250" s="599"/>
    </row>
    <row r="251" spans="1:26" ht="10.5" customHeight="1">
      <c r="A251" s="599"/>
      <c r="B251" s="599"/>
      <c r="C251" s="599"/>
      <c r="D251" s="599"/>
      <c r="E251" s="599"/>
      <c r="F251" s="599"/>
      <c r="G251" s="599"/>
      <c r="H251" s="599"/>
      <c r="I251" s="599"/>
      <c r="J251" s="599"/>
      <c r="K251" s="599"/>
      <c r="L251" s="599"/>
      <c r="M251" s="599"/>
      <c r="N251" s="599"/>
      <c r="O251" s="599"/>
      <c r="P251" s="599"/>
      <c r="Q251" s="599"/>
      <c r="R251" s="599"/>
      <c r="S251" s="599"/>
      <c r="T251" s="599"/>
      <c r="U251" s="599"/>
      <c r="V251" s="599"/>
      <c r="W251" s="599"/>
      <c r="X251" s="599"/>
      <c r="Y251" s="599"/>
      <c r="Z251" s="599"/>
    </row>
    <row r="252" spans="1:26" ht="10.5" customHeight="1">
      <c r="A252" s="599"/>
      <c r="B252" s="599"/>
      <c r="C252" s="599"/>
      <c r="D252" s="599"/>
      <c r="E252" s="599"/>
      <c r="F252" s="599"/>
      <c r="G252" s="599"/>
      <c r="H252" s="599"/>
      <c r="I252" s="599"/>
      <c r="J252" s="599"/>
      <c r="K252" s="599"/>
      <c r="L252" s="599"/>
      <c r="M252" s="599"/>
      <c r="N252" s="599"/>
      <c r="O252" s="599"/>
      <c r="P252" s="599"/>
      <c r="Q252" s="599"/>
      <c r="R252" s="599"/>
      <c r="S252" s="599"/>
      <c r="T252" s="599"/>
      <c r="U252" s="599"/>
      <c r="V252" s="599"/>
      <c r="W252" s="599"/>
      <c r="X252" s="599"/>
      <c r="Y252" s="599"/>
      <c r="Z252" s="599"/>
    </row>
    <row r="253" spans="1:26" ht="10.5" customHeight="1">
      <c r="A253" s="599"/>
      <c r="B253" s="599"/>
      <c r="C253" s="599"/>
      <c r="D253" s="599"/>
      <c r="E253" s="599"/>
      <c r="F253" s="599"/>
      <c r="G253" s="599"/>
      <c r="H253" s="599"/>
      <c r="I253" s="599"/>
      <c r="J253" s="599"/>
      <c r="K253" s="599"/>
      <c r="L253" s="599"/>
      <c r="M253" s="599"/>
      <c r="N253" s="599"/>
      <c r="O253" s="599"/>
      <c r="P253" s="599"/>
      <c r="Q253" s="599"/>
      <c r="R253" s="599"/>
      <c r="S253" s="599"/>
      <c r="T253" s="599"/>
      <c r="U253" s="599"/>
      <c r="V253" s="599"/>
      <c r="W253" s="599"/>
      <c r="X253" s="599"/>
      <c r="Y253" s="599"/>
      <c r="Z253" s="599"/>
    </row>
    <row r="254" spans="1:26" ht="10.5" customHeight="1">
      <c r="A254" s="599"/>
      <c r="B254" s="599"/>
      <c r="C254" s="599"/>
      <c r="D254" s="599"/>
      <c r="E254" s="599"/>
      <c r="F254" s="599"/>
      <c r="G254" s="599"/>
      <c r="H254" s="599"/>
      <c r="I254" s="599"/>
      <c r="J254" s="599"/>
      <c r="K254" s="599"/>
      <c r="L254" s="599"/>
      <c r="M254" s="599"/>
      <c r="N254" s="599"/>
      <c r="O254" s="599"/>
      <c r="P254" s="599"/>
      <c r="Q254" s="599"/>
      <c r="R254" s="599"/>
      <c r="S254" s="599"/>
      <c r="T254" s="599"/>
      <c r="U254" s="599"/>
      <c r="V254" s="599"/>
      <c r="W254" s="599"/>
      <c r="X254" s="599"/>
      <c r="Y254" s="599"/>
      <c r="Z254" s="599"/>
    </row>
    <row r="255" spans="1:26" ht="10.5" customHeight="1">
      <c r="A255" s="599"/>
      <c r="B255" s="599"/>
      <c r="C255" s="599"/>
      <c r="D255" s="599"/>
      <c r="E255" s="599"/>
      <c r="F255" s="599"/>
      <c r="G255" s="599"/>
      <c r="H255" s="599"/>
      <c r="I255" s="599"/>
      <c r="J255" s="599"/>
      <c r="K255" s="599"/>
      <c r="L255" s="599"/>
      <c r="M255" s="599"/>
      <c r="N255" s="599"/>
      <c r="O255" s="599"/>
      <c r="P255" s="599"/>
      <c r="Q255" s="599"/>
      <c r="R255" s="599"/>
      <c r="S255" s="599"/>
      <c r="T255" s="599"/>
      <c r="U255" s="599"/>
      <c r="V255" s="599"/>
      <c r="W255" s="599"/>
      <c r="X255" s="599"/>
      <c r="Y255" s="599"/>
      <c r="Z255" s="599"/>
    </row>
    <row r="256" spans="1:26" ht="10.5" customHeight="1">
      <c r="A256" s="599"/>
      <c r="B256" s="599"/>
      <c r="C256" s="599"/>
      <c r="D256" s="599"/>
      <c r="E256" s="599"/>
      <c r="F256" s="599"/>
      <c r="G256" s="599"/>
      <c r="H256" s="599"/>
      <c r="I256" s="599"/>
      <c r="J256" s="599"/>
      <c r="K256" s="599"/>
      <c r="L256" s="599"/>
      <c r="M256" s="599"/>
      <c r="N256" s="599"/>
      <c r="O256" s="599"/>
      <c r="P256" s="599"/>
      <c r="Q256" s="599"/>
      <c r="R256" s="599"/>
      <c r="S256" s="599"/>
      <c r="T256" s="599"/>
      <c r="U256" s="599"/>
      <c r="V256" s="599"/>
      <c r="W256" s="599"/>
      <c r="X256" s="599"/>
      <c r="Y256" s="599"/>
      <c r="Z256" s="599"/>
    </row>
    <row r="257" spans="1:26" ht="10.5" customHeight="1">
      <c r="A257" s="599"/>
      <c r="B257" s="599"/>
      <c r="C257" s="599"/>
      <c r="D257" s="599"/>
      <c r="E257" s="599"/>
      <c r="F257" s="599"/>
      <c r="G257" s="599"/>
      <c r="H257" s="599"/>
      <c r="I257" s="599"/>
      <c r="J257" s="599"/>
      <c r="K257" s="599"/>
      <c r="L257" s="599"/>
      <c r="M257" s="599"/>
      <c r="N257" s="599"/>
      <c r="O257" s="599"/>
      <c r="P257" s="599"/>
      <c r="Q257" s="599"/>
      <c r="R257" s="599"/>
      <c r="S257" s="599"/>
      <c r="T257" s="599"/>
      <c r="U257" s="599"/>
      <c r="V257" s="599"/>
      <c r="W257" s="599"/>
      <c r="X257" s="599"/>
      <c r="Y257" s="599"/>
      <c r="Z257" s="599"/>
    </row>
    <row r="258" spans="1:26" ht="10.5" customHeight="1">
      <c r="A258" s="599"/>
      <c r="B258" s="599"/>
      <c r="C258" s="599"/>
      <c r="D258" s="599"/>
      <c r="E258" s="599"/>
      <c r="F258" s="599"/>
      <c r="G258" s="599"/>
      <c r="H258" s="599"/>
      <c r="I258" s="599"/>
      <c r="J258" s="599"/>
      <c r="K258" s="599"/>
      <c r="L258" s="599"/>
      <c r="M258" s="599"/>
      <c r="N258" s="599"/>
      <c r="O258" s="599"/>
      <c r="P258" s="599"/>
      <c r="Q258" s="599"/>
      <c r="R258" s="599"/>
      <c r="S258" s="599"/>
      <c r="T258" s="599"/>
      <c r="U258" s="599"/>
      <c r="V258" s="599"/>
      <c r="W258" s="599"/>
      <c r="X258" s="599"/>
      <c r="Y258" s="599"/>
      <c r="Z258" s="599"/>
    </row>
    <row r="259" spans="1:26" ht="10.5" customHeight="1">
      <c r="A259" s="599"/>
      <c r="B259" s="599"/>
      <c r="C259" s="599"/>
      <c r="D259" s="599"/>
      <c r="E259" s="599"/>
      <c r="F259" s="599"/>
      <c r="G259" s="599"/>
      <c r="H259" s="599"/>
      <c r="I259" s="599"/>
      <c r="J259" s="599"/>
      <c r="K259" s="599"/>
      <c r="L259" s="599"/>
      <c r="M259" s="599"/>
      <c r="N259" s="599"/>
      <c r="O259" s="599"/>
      <c r="P259" s="599"/>
      <c r="Q259" s="599"/>
      <c r="R259" s="599"/>
      <c r="S259" s="599"/>
      <c r="T259" s="599"/>
      <c r="U259" s="599"/>
      <c r="V259" s="599"/>
      <c r="W259" s="599"/>
      <c r="X259" s="599"/>
      <c r="Y259" s="599"/>
      <c r="Z259" s="599"/>
    </row>
    <row r="260" spans="1:26" ht="10.5" customHeight="1">
      <c r="A260" s="599"/>
      <c r="B260" s="599"/>
      <c r="C260" s="599"/>
      <c r="D260" s="599"/>
      <c r="E260" s="599"/>
      <c r="F260" s="599"/>
      <c r="G260" s="599"/>
      <c r="H260" s="599"/>
      <c r="I260" s="599"/>
      <c r="J260" s="599"/>
      <c r="K260" s="599"/>
      <c r="L260" s="599"/>
      <c r="M260" s="599"/>
      <c r="N260" s="599"/>
      <c r="O260" s="599"/>
      <c r="P260" s="599"/>
      <c r="Q260" s="599"/>
      <c r="R260" s="599"/>
      <c r="S260" s="599"/>
      <c r="T260" s="599"/>
      <c r="U260" s="599"/>
      <c r="V260" s="599"/>
      <c r="W260" s="599"/>
      <c r="X260" s="599"/>
      <c r="Y260" s="599"/>
      <c r="Z260" s="599"/>
    </row>
    <row r="261" spans="1:26" ht="10.5" customHeight="1">
      <c r="A261" s="599"/>
      <c r="B261" s="599"/>
      <c r="C261" s="599"/>
      <c r="D261" s="599"/>
      <c r="E261" s="599"/>
      <c r="F261" s="599"/>
      <c r="G261" s="599"/>
      <c r="H261" s="599"/>
      <c r="I261" s="599"/>
      <c r="J261" s="599"/>
      <c r="K261" s="599"/>
      <c r="L261" s="599"/>
      <c r="M261" s="599"/>
      <c r="N261" s="599"/>
      <c r="O261" s="599"/>
      <c r="P261" s="599"/>
      <c r="Q261" s="599"/>
      <c r="R261" s="599"/>
      <c r="S261" s="599"/>
      <c r="T261" s="599"/>
      <c r="U261" s="599"/>
      <c r="V261" s="599"/>
      <c r="W261" s="599"/>
      <c r="X261" s="599"/>
      <c r="Y261" s="599"/>
      <c r="Z261" s="599"/>
    </row>
    <row r="262" spans="1:26" ht="10.5" customHeight="1">
      <c r="A262" s="599"/>
      <c r="B262" s="599"/>
      <c r="C262" s="599"/>
      <c r="D262" s="599"/>
      <c r="E262" s="599"/>
      <c r="F262" s="599"/>
      <c r="G262" s="599"/>
      <c r="H262" s="599"/>
      <c r="I262" s="599"/>
      <c r="J262" s="599"/>
      <c r="K262" s="599"/>
      <c r="L262" s="599"/>
      <c r="M262" s="599"/>
      <c r="N262" s="599"/>
      <c r="O262" s="599"/>
      <c r="P262" s="599"/>
      <c r="Q262" s="599"/>
      <c r="R262" s="599"/>
      <c r="S262" s="599"/>
      <c r="T262" s="599"/>
      <c r="U262" s="599"/>
      <c r="V262" s="599"/>
      <c r="W262" s="599"/>
      <c r="X262" s="599"/>
      <c r="Y262" s="599"/>
      <c r="Z262" s="599"/>
    </row>
    <row r="263" spans="1:26" ht="10.5" customHeight="1">
      <c r="A263" s="599"/>
      <c r="B263" s="599"/>
      <c r="C263" s="599"/>
      <c r="D263" s="599"/>
      <c r="E263" s="599"/>
      <c r="F263" s="599"/>
      <c r="G263" s="599"/>
      <c r="H263" s="599"/>
      <c r="I263" s="599"/>
      <c r="J263" s="599"/>
      <c r="K263" s="599"/>
      <c r="L263" s="599"/>
      <c r="M263" s="599"/>
      <c r="N263" s="599"/>
      <c r="O263" s="599"/>
      <c r="P263" s="599"/>
      <c r="Q263" s="599"/>
      <c r="R263" s="599"/>
      <c r="S263" s="599"/>
      <c r="T263" s="599"/>
      <c r="U263" s="599"/>
      <c r="V263" s="599"/>
      <c r="W263" s="599"/>
      <c r="X263" s="599"/>
      <c r="Y263" s="599"/>
      <c r="Z263" s="599"/>
    </row>
    <row r="264" spans="1:26" ht="10.5" customHeight="1">
      <c r="A264" s="599"/>
      <c r="B264" s="599"/>
      <c r="C264" s="599"/>
      <c r="D264" s="599"/>
      <c r="E264" s="599"/>
      <c r="F264" s="599"/>
      <c r="G264" s="599"/>
      <c r="H264" s="599"/>
      <c r="I264" s="599"/>
      <c r="J264" s="599"/>
      <c r="K264" s="599"/>
      <c r="L264" s="599"/>
      <c r="M264" s="599"/>
      <c r="N264" s="599"/>
      <c r="O264" s="599"/>
      <c r="P264" s="599"/>
      <c r="Q264" s="599"/>
      <c r="R264" s="599"/>
      <c r="S264" s="599"/>
      <c r="T264" s="599"/>
      <c r="U264" s="599"/>
      <c r="V264" s="599"/>
      <c r="W264" s="599"/>
      <c r="X264" s="599"/>
      <c r="Y264" s="599"/>
      <c r="Z264" s="599"/>
    </row>
    <row r="265" spans="1:26" ht="10.5" customHeight="1">
      <c r="A265" s="599"/>
      <c r="B265" s="599"/>
      <c r="C265" s="599"/>
      <c r="D265" s="599"/>
      <c r="E265" s="599"/>
      <c r="F265" s="599"/>
      <c r="G265" s="599"/>
      <c r="H265" s="599"/>
      <c r="I265" s="599"/>
      <c r="J265" s="599"/>
      <c r="K265" s="599"/>
      <c r="L265" s="599"/>
      <c r="M265" s="599"/>
      <c r="N265" s="599"/>
      <c r="O265" s="599"/>
      <c r="P265" s="599"/>
      <c r="Q265" s="599"/>
      <c r="R265" s="599"/>
      <c r="S265" s="599"/>
      <c r="T265" s="599"/>
      <c r="U265" s="599"/>
      <c r="V265" s="599"/>
      <c r="W265" s="599"/>
      <c r="X265" s="599"/>
      <c r="Y265" s="599"/>
      <c r="Z265" s="599"/>
    </row>
    <row r="266" spans="1:26" ht="10.5" customHeight="1">
      <c r="A266" s="599"/>
      <c r="B266" s="599"/>
      <c r="C266" s="599"/>
      <c r="D266" s="599"/>
      <c r="E266" s="599"/>
      <c r="F266" s="599"/>
      <c r="G266" s="599"/>
      <c r="H266" s="599"/>
      <c r="I266" s="599"/>
      <c r="J266" s="599"/>
      <c r="K266" s="599"/>
      <c r="L266" s="599"/>
      <c r="M266" s="599"/>
      <c r="N266" s="599"/>
      <c r="O266" s="599"/>
      <c r="P266" s="599"/>
      <c r="Q266" s="599"/>
      <c r="R266" s="599"/>
      <c r="S266" s="599"/>
      <c r="T266" s="599"/>
      <c r="U266" s="599"/>
      <c r="V266" s="599"/>
      <c r="W266" s="599"/>
      <c r="X266" s="599"/>
      <c r="Y266" s="599"/>
      <c r="Z266" s="599"/>
    </row>
    <row r="267" spans="1:26" ht="10.5" customHeight="1">
      <c r="A267" s="599"/>
      <c r="B267" s="599"/>
      <c r="C267" s="599"/>
      <c r="D267" s="599"/>
      <c r="E267" s="599"/>
      <c r="F267" s="599"/>
      <c r="G267" s="599"/>
      <c r="H267" s="599"/>
      <c r="I267" s="599"/>
      <c r="J267" s="599"/>
      <c r="K267" s="599"/>
      <c r="L267" s="599"/>
      <c r="M267" s="599"/>
      <c r="N267" s="599"/>
      <c r="O267" s="599"/>
      <c r="P267" s="599"/>
      <c r="Q267" s="599"/>
      <c r="R267" s="599"/>
      <c r="S267" s="599"/>
      <c r="T267" s="599"/>
      <c r="U267" s="599"/>
      <c r="V267" s="599"/>
      <c r="W267" s="599"/>
      <c r="X267" s="599"/>
      <c r="Y267" s="599"/>
      <c r="Z267" s="599"/>
    </row>
    <row r="268" spans="1:26" ht="10.5" customHeight="1">
      <c r="A268" s="599"/>
      <c r="B268" s="599"/>
      <c r="C268" s="599"/>
      <c r="D268" s="599"/>
      <c r="E268" s="599"/>
      <c r="F268" s="599"/>
      <c r="G268" s="599"/>
      <c r="H268" s="599"/>
      <c r="I268" s="599"/>
      <c r="J268" s="599"/>
      <c r="K268" s="599"/>
      <c r="L268" s="599"/>
      <c r="M268" s="599"/>
      <c r="N268" s="599"/>
      <c r="O268" s="599"/>
      <c r="P268" s="599"/>
      <c r="Q268" s="599"/>
      <c r="R268" s="599"/>
      <c r="S268" s="599"/>
      <c r="T268" s="599"/>
      <c r="U268" s="599"/>
      <c r="V268" s="599"/>
      <c r="W268" s="599"/>
      <c r="X268" s="599"/>
      <c r="Y268" s="599"/>
      <c r="Z268" s="599"/>
    </row>
    <row r="269" spans="1:26" ht="10.5" customHeight="1">
      <c r="A269" s="599"/>
      <c r="B269" s="599"/>
      <c r="C269" s="599"/>
      <c r="D269" s="599"/>
      <c r="E269" s="599"/>
      <c r="F269" s="599"/>
      <c r="G269" s="599"/>
      <c r="H269" s="599"/>
      <c r="I269" s="599"/>
      <c r="J269" s="599"/>
      <c r="K269" s="599"/>
      <c r="L269" s="599"/>
      <c r="M269" s="599"/>
      <c r="N269" s="599"/>
      <c r="O269" s="599"/>
      <c r="P269" s="599"/>
      <c r="Q269" s="599"/>
      <c r="R269" s="599"/>
      <c r="S269" s="599"/>
      <c r="T269" s="599"/>
      <c r="U269" s="599"/>
      <c r="V269" s="599"/>
      <c r="W269" s="599"/>
      <c r="X269" s="599"/>
      <c r="Y269" s="599"/>
      <c r="Z269" s="599"/>
    </row>
    <row r="270" spans="1:26" ht="10.5" customHeight="1">
      <c r="A270" s="599"/>
      <c r="B270" s="599"/>
      <c r="C270" s="599"/>
      <c r="D270" s="599"/>
      <c r="E270" s="599"/>
      <c r="F270" s="599"/>
      <c r="G270" s="599"/>
      <c r="H270" s="599"/>
      <c r="I270" s="599"/>
      <c r="J270" s="599"/>
      <c r="K270" s="599"/>
      <c r="L270" s="599"/>
      <c r="M270" s="599"/>
      <c r="N270" s="599"/>
      <c r="O270" s="599"/>
      <c r="P270" s="599"/>
      <c r="Q270" s="599"/>
      <c r="R270" s="599"/>
      <c r="S270" s="599"/>
      <c r="T270" s="599"/>
      <c r="U270" s="599"/>
      <c r="V270" s="599"/>
      <c r="W270" s="599"/>
      <c r="X270" s="599"/>
      <c r="Y270" s="599"/>
      <c r="Z270" s="599"/>
    </row>
    <row r="271" spans="1:26" ht="10.5" customHeight="1">
      <c r="A271" s="599"/>
      <c r="B271" s="599"/>
      <c r="C271" s="599"/>
      <c r="D271" s="599"/>
      <c r="E271" s="599"/>
      <c r="F271" s="599"/>
      <c r="G271" s="599"/>
      <c r="H271" s="599"/>
      <c r="I271" s="599"/>
      <c r="J271" s="599"/>
      <c r="K271" s="599"/>
      <c r="L271" s="599"/>
      <c r="M271" s="599"/>
      <c r="N271" s="599"/>
      <c r="O271" s="599"/>
      <c r="P271" s="599"/>
      <c r="Q271" s="599"/>
      <c r="R271" s="599"/>
      <c r="S271" s="599"/>
      <c r="T271" s="599"/>
      <c r="U271" s="599"/>
      <c r="V271" s="599"/>
      <c r="W271" s="599"/>
      <c r="X271" s="599"/>
      <c r="Y271" s="599"/>
      <c r="Z271" s="599"/>
    </row>
    <row r="272" spans="1:26" ht="10.5" customHeight="1">
      <c r="A272" s="599"/>
      <c r="B272" s="599"/>
      <c r="C272" s="599"/>
      <c r="D272" s="599"/>
      <c r="E272" s="599"/>
      <c r="F272" s="599"/>
      <c r="G272" s="599"/>
      <c r="H272" s="599"/>
      <c r="I272" s="599"/>
      <c r="J272" s="599"/>
      <c r="K272" s="599"/>
      <c r="L272" s="599"/>
      <c r="M272" s="599"/>
      <c r="N272" s="599"/>
      <c r="O272" s="599"/>
      <c r="P272" s="599"/>
      <c r="Q272" s="599"/>
      <c r="R272" s="599"/>
      <c r="S272" s="599"/>
      <c r="T272" s="599"/>
      <c r="U272" s="599"/>
      <c r="V272" s="599"/>
      <c r="W272" s="599"/>
      <c r="X272" s="599"/>
      <c r="Y272" s="599"/>
      <c r="Z272" s="599"/>
    </row>
    <row r="273" spans="1:26" ht="10.5" customHeight="1">
      <c r="A273" s="599"/>
      <c r="B273" s="599"/>
      <c r="C273" s="599"/>
      <c r="D273" s="599"/>
      <c r="E273" s="599"/>
      <c r="F273" s="599"/>
      <c r="G273" s="599"/>
      <c r="H273" s="599"/>
      <c r="I273" s="599"/>
      <c r="J273" s="599"/>
      <c r="K273" s="599"/>
      <c r="L273" s="599"/>
      <c r="M273" s="599"/>
      <c r="N273" s="599"/>
      <c r="O273" s="599"/>
      <c r="P273" s="599"/>
      <c r="Q273" s="599"/>
      <c r="R273" s="599"/>
      <c r="S273" s="599"/>
      <c r="T273" s="599"/>
      <c r="U273" s="599"/>
      <c r="V273" s="599"/>
      <c r="W273" s="599"/>
      <c r="X273" s="599"/>
      <c r="Y273" s="599"/>
      <c r="Z273" s="599"/>
    </row>
    <row r="274" spans="1:26" ht="10.5" customHeight="1">
      <c r="A274" s="599"/>
      <c r="B274" s="599"/>
      <c r="C274" s="599"/>
      <c r="D274" s="599"/>
      <c r="E274" s="599"/>
      <c r="F274" s="599"/>
      <c r="G274" s="599"/>
      <c r="H274" s="599"/>
      <c r="I274" s="599"/>
      <c r="J274" s="599"/>
      <c r="K274" s="599"/>
      <c r="L274" s="599"/>
      <c r="M274" s="599"/>
      <c r="N274" s="599"/>
      <c r="O274" s="599"/>
      <c r="P274" s="599"/>
      <c r="Q274" s="599"/>
      <c r="R274" s="599"/>
      <c r="S274" s="599"/>
      <c r="T274" s="599"/>
      <c r="U274" s="599"/>
      <c r="V274" s="599"/>
      <c r="W274" s="599"/>
      <c r="X274" s="599"/>
      <c r="Y274" s="599"/>
      <c r="Z274" s="599"/>
    </row>
    <row r="275" spans="1:26" ht="10.5" customHeight="1">
      <c r="A275" s="599"/>
      <c r="B275" s="599"/>
      <c r="C275" s="599"/>
      <c r="D275" s="599"/>
      <c r="E275" s="599"/>
      <c r="F275" s="599"/>
      <c r="G275" s="599"/>
      <c r="H275" s="599"/>
      <c r="I275" s="599"/>
      <c r="J275" s="599"/>
      <c r="K275" s="599"/>
      <c r="L275" s="599"/>
      <c r="M275" s="599"/>
      <c r="N275" s="599"/>
      <c r="O275" s="599"/>
      <c r="P275" s="599"/>
      <c r="Q275" s="599"/>
      <c r="R275" s="599"/>
      <c r="S275" s="599"/>
      <c r="T275" s="599"/>
      <c r="U275" s="599"/>
      <c r="V275" s="599"/>
      <c r="W275" s="599"/>
      <c r="X275" s="599"/>
      <c r="Y275" s="599"/>
      <c r="Z275" s="599"/>
    </row>
    <row r="276" spans="1:26" ht="10.5" customHeight="1">
      <c r="A276" s="599"/>
      <c r="B276" s="599"/>
      <c r="C276" s="599"/>
      <c r="D276" s="599"/>
      <c r="E276" s="599"/>
      <c r="F276" s="599"/>
      <c r="G276" s="599"/>
      <c r="H276" s="599"/>
      <c r="I276" s="599"/>
      <c r="J276" s="599"/>
      <c r="K276" s="599"/>
      <c r="L276" s="599"/>
      <c r="M276" s="599"/>
      <c r="N276" s="599"/>
      <c r="O276" s="599"/>
      <c r="P276" s="599"/>
      <c r="Q276" s="599"/>
      <c r="R276" s="599"/>
      <c r="S276" s="599"/>
      <c r="T276" s="599"/>
      <c r="U276" s="599"/>
      <c r="V276" s="599"/>
      <c r="W276" s="599"/>
      <c r="X276" s="599"/>
      <c r="Y276" s="599"/>
      <c r="Z276" s="599"/>
    </row>
    <row r="277" spans="1:26" ht="10.5" customHeight="1">
      <c r="A277" s="599"/>
      <c r="B277" s="599"/>
      <c r="C277" s="599"/>
      <c r="D277" s="599"/>
      <c r="E277" s="599"/>
      <c r="F277" s="599"/>
      <c r="G277" s="599"/>
      <c r="H277" s="599"/>
      <c r="I277" s="599"/>
      <c r="J277" s="599"/>
      <c r="K277" s="599"/>
      <c r="L277" s="599"/>
      <c r="M277" s="599"/>
      <c r="N277" s="599"/>
      <c r="O277" s="599"/>
      <c r="P277" s="599"/>
      <c r="Q277" s="599"/>
      <c r="R277" s="599"/>
      <c r="S277" s="599"/>
      <c r="T277" s="599"/>
      <c r="U277" s="599"/>
      <c r="V277" s="599"/>
      <c r="W277" s="599"/>
      <c r="X277" s="599"/>
      <c r="Y277" s="599"/>
      <c r="Z277" s="599"/>
    </row>
    <row r="278" spans="1:26" ht="10.5" customHeight="1">
      <c r="A278" s="599"/>
      <c r="B278" s="599"/>
      <c r="C278" s="599"/>
      <c r="D278" s="599"/>
      <c r="E278" s="599"/>
      <c r="F278" s="599"/>
      <c r="G278" s="599"/>
      <c r="H278" s="599"/>
      <c r="I278" s="599"/>
      <c r="J278" s="599"/>
      <c r="K278" s="599"/>
      <c r="L278" s="599"/>
      <c r="M278" s="599"/>
      <c r="N278" s="599"/>
      <c r="O278" s="599"/>
      <c r="P278" s="599"/>
      <c r="Q278" s="599"/>
      <c r="R278" s="599"/>
      <c r="S278" s="599"/>
      <c r="T278" s="599"/>
      <c r="U278" s="599"/>
      <c r="V278" s="599"/>
      <c r="W278" s="599"/>
      <c r="X278" s="599"/>
      <c r="Y278" s="599"/>
      <c r="Z278" s="599"/>
    </row>
    <row r="279" spans="1:26" ht="10.5" customHeight="1">
      <c r="A279" s="599"/>
      <c r="B279" s="599"/>
      <c r="C279" s="599"/>
      <c r="D279" s="599"/>
      <c r="E279" s="599"/>
      <c r="F279" s="599"/>
      <c r="G279" s="599"/>
      <c r="H279" s="599"/>
      <c r="I279" s="599"/>
      <c r="J279" s="599"/>
      <c r="K279" s="599"/>
      <c r="L279" s="599"/>
      <c r="M279" s="599"/>
      <c r="N279" s="599"/>
      <c r="O279" s="599"/>
      <c r="P279" s="599"/>
      <c r="Q279" s="599"/>
      <c r="R279" s="599"/>
      <c r="S279" s="599"/>
      <c r="T279" s="599"/>
      <c r="U279" s="599"/>
      <c r="V279" s="599"/>
      <c r="W279" s="599"/>
      <c r="X279" s="599"/>
      <c r="Y279" s="599"/>
      <c r="Z279" s="599"/>
    </row>
    <row r="280" spans="1:26" ht="10.5" customHeight="1">
      <c r="A280" s="599"/>
      <c r="B280" s="599"/>
      <c r="C280" s="599"/>
      <c r="D280" s="599"/>
      <c r="E280" s="599"/>
      <c r="F280" s="599"/>
      <c r="G280" s="599"/>
      <c r="H280" s="599"/>
      <c r="I280" s="599"/>
      <c r="J280" s="599"/>
      <c r="K280" s="599"/>
      <c r="L280" s="599"/>
      <c r="M280" s="599"/>
      <c r="N280" s="599"/>
      <c r="O280" s="599"/>
      <c r="P280" s="599"/>
      <c r="Q280" s="599"/>
      <c r="R280" s="599"/>
      <c r="S280" s="599"/>
      <c r="T280" s="599"/>
      <c r="U280" s="599"/>
      <c r="V280" s="599"/>
      <c r="W280" s="599"/>
      <c r="X280" s="599"/>
      <c r="Y280" s="599"/>
      <c r="Z280" s="599"/>
    </row>
    <row r="281" spans="1:26" ht="10.5" customHeight="1">
      <c r="A281" s="599"/>
      <c r="B281" s="599"/>
      <c r="C281" s="599"/>
      <c r="D281" s="599"/>
      <c r="E281" s="599"/>
      <c r="F281" s="599"/>
      <c r="G281" s="599"/>
      <c r="H281" s="599"/>
      <c r="I281" s="599"/>
      <c r="J281" s="599"/>
      <c r="K281" s="599"/>
      <c r="L281" s="599"/>
      <c r="M281" s="599"/>
      <c r="N281" s="599"/>
      <c r="O281" s="599"/>
      <c r="P281" s="599"/>
      <c r="Q281" s="599"/>
      <c r="R281" s="599"/>
      <c r="S281" s="599"/>
      <c r="T281" s="599"/>
      <c r="U281" s="599"/>
      <c r="V281" s="599"/>
      <c r="W281" s="599"/>
      <c r="X281" s="599"/>
      <c r="Y281" s="599"/>
      <c r="Z281" s="599"/>
    </row>
    <row r="282" spans="1:26" ht="10.5" customHeight="1">
      <c r="A282" s="599"/>
      <c r="B282" s="599"/>
      <c r="C282" s="599"/>
      <c r="D282" s="599"/>
      <c r="E282" s="599"/>
      <c r="F282" s="599"/>
      <c r="G282" s="599"/>
      <c r="H282" s="599"/>
      <c r="I282" s="599"/>
      <c r="J282" s="599"/>
      <c r="K282" s="599"/>
      <c r="L282" s="599"/>
      <c r="M282" s="599"/>
      <c r="N282" s="599"/>
      <c r="O282" s="599"/>
      <c r="P282" s="599"/>
      <c r="Q282" s="599"/>
      <c r="R282" s="599"/>
      <c r="S282" s="599"/>
      <c r="T282" s="599"/>
      <c r="U282" s="599"/>
      <c r="V282" s="599"/>
      <c r="W282" s="599"/>
      <c r="X282" s="599"/>
      <c r="Y282" s="599"/>
      <c r="Z282" s="599"/>
    </row>
    <row r="283" spans="1:26" ht="10.5" customHeight="1">
      <c r="A283" s="599"/>
      <c r="B283" s="599"/>
      <c r="C283" s="599"/>
      <c r="D283" s="599"/>
      <c r="E283" s="599"/>
      <c r="F283" s="599"/>
      <c r="G283" s="599"/>
      <c r="H283" s="599"/>
      <c r="I283" s="599"/>
      <c r="J283" s="599"/>
      <c r="K283" s="599"/>
      <c r="L283" s="599"/>
      <c r="M283" s="599"/>
      <c r="N283" s="599"/>
      <c r="O283" s="599"/>
      <c r="P283" s="599"/>
      <c r="Q283" s="599"/>
      <c r="R283" s="599"/>
      <c r="S283" s="599"/>
      <c r="T283" s="599"/>
      <c r="U283" s="599"/>
      <c r="V283" s="599"/>
      <c r="W283" s="599"/>
      <c r="X283" s="599"/>
      <c r="Y283" s="599"/>
      <c r="Z283" s="599"/>
    </row>
    <row r="284" spans="1:26" ht="10.5" customHeight="1">
      <c r="A284" s="599"/>
      <c r="B284" s="599"/>
      <c r="C284" s="599"/>
      <c r="D284" s="599"/>
      <c r="E284" s="599"/>
      <c r="F284" s="599"/>
      <c r="G284" s="599"/>
      <c r="H284" s="599"/>
      <c r="I284" s="599"/>
      <c r="J284" s="599"/>
      <c r="K284" s="599"/>
      <c r="L284" s="599"/>
      <c r="M284" s="599"/>
      <c r="N284" s="599"/>
      <c r="O284" s="599"/>
      <c r="P284" s="599"/>
      <c r="Q284" s="599"/>
      <c r="R284" s="599"/>
      <c r="S284" s="599"/>
      <c r="T284" s="599"/>
      <c r="U284" s="599"/>
      <c r="V284" s="599"/>
      <c r="W284" s="599"/>
      <c r="X284" s="599"/>
      <c r="Y284" s="599"/>
      <c r="Z284" s="599"/>
    </row>
    <row r="285" spans="1:26" ht="10.5" customHeight="1">
      <c r="A285" s="599"/>
      <c r="B285" s="599"/>
      <c r="C285" s="599"/>
      <c r="D285" s="599"/>
      <c r="E285" s="599"/>
      <c r="F285" s="599"/>
      <c r="G285" s="599"/>
      <c r="H285" s="599"/>
      <c r="I285" s="599"/>
      <c r="J285" s="599"/>
      <c r="K285" s="599"/>
      <c r="L285" s="599"/>
      <c r="M285" s="599"/>
      <c r="N285" s="599"/>
      <c r="O285" s="599"/>
      <c r="P285" s="599"/>
      <c r="Q285" s="599"/>
      <c r="R285" s="599"/>
      <c r="S285" s="599"/>
      <c r="T285" s="599"/>
      <c r="U285" s="599"/>
      <c r="V285" s="599"/>
      <c r="W285" s="599"/>
      <c r="X285" s="599"/>
      <c r="Y285" s="599"/>
      <c r="Z285" s="599"/>
    </row>
    <row r="286" spans="1:26" ht="10.5" customHeight="1">
      <c r="A286" s="599"/>
      <c r="B286" s="599"/>
      <c r="C286" s="599"/>
      <c r="D286" s="599"/>
      <c r="E286" s="599"/>
      <c r="F286" s="599"/>
      <c r="G286" s="599"/>
      <c r="H286" s="599"/>
      <c r="I286" s="599"/>
      <c r="J286" s="599"/>
      <c r="K286" s="599"/>
      <c r="L286" s="599"/>
      <c r="M286" s="599"/>
      <c r="N286" s="599"/>
      <c r="O286" s="599"/>
      <c r="P286" s="599"/>
      <c r="Q286" s="599"/>
      <c r="R286" s="599"/>
      <c r="S286" s="599"/>
      <c r="T286" s="599"/>
      <c r="U286" s="599"/>
      <c r="V286" s="599"/>
      <c r="W286" s="599"/>
      <c r="X286" s="599"/>
      <c r="Y286" s="599"/>
      <c r="Z286" s="599"/>
    </row>
    <row r="287" spans="1:26" ht="10.5" customHeight="1">
      <c r="A287" s="599"/>
      <c r="B287" s="599"/>
      <c r="C287" s="599"/>
      <c r="D287" s="599"/>
      <c r="E287" s="599"/>
      <c r="F287" s="599"/>
      <c r="G287" s="599"/>
      <c r="H287" s="599"/>
      <c r="I287" s="599"/>
      <c r="J287" s="599"/>
      <c r="K287" s="599"/>
      <c r="L287" s="599"/>
      <c r="M287" s="599"/>
      <c r="N287" s="599"/>
      <c r="O287" s="599"/>
      <c r="P287" s="599"/>
      <c r="Q287" s="599"/>
      <c r="R287" s="599"/>
      <c r="S287" s="599"/>
      <c r="T287" s="599"/>
      <c r="U287" s="599"/>
      <c r="V287" s="599"/>
      <c r="W287" s="599"/>
      <c r="X287" s="599"/>
      <c r="Y287" s="599"/>
      <c r="Z287" s="599"/>
    </row>
    <row r="288" spans="1:26" ht="10.5" customHeight="1">
      <c r="A288" s="599"/>
      <c r="B288" s="599"/>
      <c r="C288" s="599"/>
      <c r="D288" s="599"/>
      <c r="E288" s="599"/>
      <c r="F288" s="599"/>
      <c r="G288" s="599"/>
      <c r="H288" s="599"/>
      <c r="I288" s="599"/>
      <c r="J288" s="599"/>
      <c r="K288" s="599"/>
      <c r="L288" s="599"/>
      <c r="M288" s="599"/>
      <c r="N288" s="599"/>
      <c r="O288" s="599"/>
      <c r="P288" s="599"/>
      <c r="Q288" s="599"/>
      <c r="R288" s="599"/>
      <c r="S288" s="599"/>
      <c r="T288" s="599"/>
      <c r="U288" s="599"/>
      <c r="V288" s="599"/>
      <c r="W288" s="599"/>
      <c r="X288" s="599"/>
      <c r="Y288" s="599"/>
      <c r="Z288" s="599"/>
    </row>
    <row r="289" spans="1:26" ht="10.5" customHeight="1">
      <c r="A289" s="599"/>
      <c r="B289" s="599"/>
      <c r="C289" s="599"/>
      <c r="D289" s="599"/>
      <c r="E289" s="599"/>
      <c r="F289" s="599"/>
      <c r="G289" s="599"/>
      <c r="H289" s="599"/>
      <c r="I289" s="599"/>
      <c r="J289" s="599"/>
      <c r="K289" s="599"/>
      <c r="L289" s="599"/>
      <c r="M289" s="599"/>
      <c r="N289" s="599"/>
      <c r="O289" s="599"/>
      <c r="P289" s="599"/>
      <c r="Q289" s="599"/>
      <c r="R289" s="599"/>
      <c r="S289" s="599"/>
      <c r="T289" s="599"/>
      <c r="U289" s="599"/>
      <c r="V289" s="599"/>
      <c r="W289" s="599"/>
      <c r="X289" s="599"/>
      <c r="Y289" s="599"/>
      <c r="Z289" s="599"/>
    </row>
    <row r="290" spans="1:26" ht="10.5" customHeight="1">
      <c r="A290" s="599"/>
      <c r="B290" s="599"/>
      <c r="C290" s="599"/>
      <c r="D290" s="599"/>
      <c r="E290" s="599"/>
      <c r="F290" s="599"/>
      <c r="G290" s="599"/>
      <c r="H290" s="599"/>
      <c r="I290" s="599"/>
      <c r="J290" s="599"/>
      <c r="K290" s="599"/>
      <c r="L290" s="599"/>
      <c r="M290" s="599"/>
      <c r="N290" s="599"/>
      <c r="O290" s="599"/>
      <c r="P290" s="599"/>
      <c r="Q290" s="599"/>
      <c r="R290" s="599"/>
      <c r="S290" s="599"/>
      <c r="T290" s="599"/>
      <c r="U290" s="599"/>
      <c r="V290" s="599"/>
      <c r="W290" s="599"/>
      <c r="X290" s="599"/>
      <c r="Y290" s="599"/>
      <c r="Z290" s="599"/>
    </row>
    <row r="291" spans="1:26" ht="10.5" customHeight="1">
      <c r="A291" s="599"/>
      <c r="B291" s="599"/>
      <c r="C291" s="599"/>
      <c r="D291" s="599"/>
      <c r="E291" s="599"/>
      <c r="F291" s="599"/>
      <c r="G291" s="599"/>
      <c r="H291" s="599"/>
      <c r="I291" s="599"/>
      <c r="J291" s="599"/>
      <c r="K291" s="599"/>
      <c r="L291" s="599"/>
      <c r="M291" s="599"/>
      <c r="N291" s="599"/>
      <c r="O291" s="599"/>
      <c r="P291" s="599"/>
      <c r="Q291" s="599"/>
      <c r="R291" s="599"/>
      <c r="S291" s="599"/>
      <c r="T291" s="599"/>
      <c r="U291" s="599"/>
      <c r="V291" s="599"/>
      <c r="W291" s="599"/>
      <c r="X291" s="599"/>
      <c r="Y291" s="599"/>
      <c r="Z291" s="599"/>
    </row>
    <row r="292" spans="1:26" ht="10.5" customHeight="1">
      <c r="A292" s="599"/>
      <c r="B292" s="599"/>
      <c r="C292" s="599"/>
      <c r="D292" s="599"/>
      <c r="E292" s="599"/>
      <c r="F292" s="599"/>
      <c r="G292" s="599"/>
      <c r="H292" s="599"/>
      <c r="I292" s="599"/>
      <c r="J292" s="599"/>
      <c r="K292" s="599"/>
      <c r="L292" s="599"/>
      <c r="M292" s="599"/>
      <c r="N292" s="599"/>
      <c r="O292" s="599"/>
      <c r="P292" s="599"/>
      <c r="Q292" s="599"/>
      <c r="R292" s="599"/>
      <c r="S292" s="599"/>
      <c r="T292" s="599"/>
      <c r="U292" s="599"/>
      <c r="V292" s="599"/>
      <c r="W292" s="599"/>
      <c r="X292" s="599"/>
      <c r="Y292" s="599"/>
      <c r="Z292" s="599"/>
    </row>
    <row r="293" spans="1:26" ht="10.5" customHeight="1">
      <c r="A293" s="599"/>
      <c r="B293" s="599"/>
      <c r="C293" s="599"/>
      <c r="D293" s="599"/>
      <c r="E293" s="599"/>
      <c r="F293" s="599"/>
      <c r="G293" s="599"/>
      <c r="H293" s="599"/>
      <c r="I293" s="599"/>
      <c r="J293" s="599"/>
      <c r="K293" s="599"/>
      <c r="L293" s="599"/>
      <c r="M293" s="599"/>
      <c r="N293" s="599"/>
      <c r="O293" s="599"/>
      <c r="P293" s="599"/>
      <c r="Q293" s="599"/>
      <c r="R293" s="599"/>
      <c r="S293" s="599"/>
      <c r="T293" s="599"/>
      <c r="U293" s="599"/>
      <c r="V293" s="599"/>
      <c r="W293" s="599"/>
      <c r="X293" s="599"/>
      <c r="Y293" s="599"/>
      <c r="Z293" s="599"/>
    </row>
    <row r="294" spans="1:26" ht="10.5" customHeight="1">
      <c r="A294" s="599"/>
      <c r="B294" s="599"/>
      <c r="C294" s="599"/>
      <c r="D294" s="599"/>
      <c r="E294" s="599"/>
      <c r="F294" s="599"/>
      <c r="G294" s="599"/>
      <c r="H294" s="599"/>
      <c r="I294" s="599"/>
      <c r="J294" s="599"/>
      <c r="K294" s="599"/>
      <c r="L294" s="599"/>
      <c r="M294" s="599"/>
      <c r="N294" s="599"/>
      <c r="O294" s="599"/>
      <c r="P294" s="599"/>
      <c r="Q294" s="599"/>
      <c r="R294" s="599"/>
      <c r="S294" s="599"/>
      <c r="T294" s="599"/>
      <c r="U294" s="599"/>
      <c r="V294" s="599"/>
      <c r="W294" s="599"/>
      <c r="X294" s="599"/>
      <c r="Y294" s="599"/>
      <c r="Z294" s="599"/>
    </row>
    <row r="295" spans="1:26" ht="10.5" customHeight="1">
      <c r="A295" s="599"/>
      <c r="B295" s="599"/>
      <c r="C295" s="599"/>
      <c r="D295" s="599"/>
      <c r="E295" s="599"/>
      <c r="F295" s="599"/>
      <c r="G295" s="599"/>
      <c r="H295" s="599"/>
      <c r="I295" s="599"/>
      <c r="J295" s="599"/>
      <c r="K295" s="599"/>
      <c r="L295" s="599"/>
      <c r="M295" s="599"/>
      <c r="N295" s="599"/>
      <c r="O295" s="599"/>
      <c r="P295" s="599"/>
      <c r="Q295" s="599"/>
      <c r="R295" s="599"/>
      <c r="S295" s="599"/>
      <c r="T295" s="599"/>
      <c r="U295" s="599"/>
      <c r="V295" s="599"/>
      <c r="W295" s="599"/>
      <c r="X295" s="599"/>
      <c r="Y295" s="599"/>
      <c r="Z295" s="599"/>
    </row>
    <row r="296" spans="1:26" ht="10.5" customHeight="1">
      <c r="A296" s="599"/>
      <c r="B296" s="599"/>
      <c r="C296" s="599"/>
      <c r="D296" s="599"/>
      <c r="E296" s="599"/>
      <c r="F296" s="599"/>
      <c r="G296" s="599"/>
      <c r="H296" s="599"/>
      <c r="I296" s="599"/>
      <c r="J296" s="599"/>
      <c r="K296" s="599"/>
      <c r="L296" s="599"/>
      <c r="M296" s="599"/>
      <c r="N296" s="599"/>
      <c r="O296" s="599"/>
      <c r="P296" s="599"/>
      <c r="Q296" s="599"/>
      <c r="R296" s="599"/>
      <c r="S296" s="599"/>
      <c r="T296" s="599"/>
      <c r="U296" s="599"/>
      <c r="V296" s="599"/>
      <c r="W296" s="599"/>
      <c r="X296" s="599"/>
      <c r="Y296" s="599"/>
      <c r="Z296" s="599"/>
    </row>
    <row r="297" spans="1:26" ht="10.5" customHeight="1">
      <c r="A297" s="599"/>
      <c r="B297" s="599"/>
      <c r="C297" s="599"/>
      <c r="D297" s="599"/>
      <c r="E297" s="599"/>
      <c r="F297" s="599"/>
      <c r="G297" s="599"/>
      <c r="H297" s="599"/>
      <c r="I297" s="599"/>
      <c r="J297" s="599"/>
      <c r="K297" s="599"/>
      <c r="L297" s="599"/>
      <c r="M297" s="599"/>
      <c r="N297" s="599"/>
      <c r="O297" s="599"/>
      <c r="P297" s="599"/>
      <c r="Q297" s="599"/>
      <c r="R297" s="599"/>
      <c r="S297" s="599"/>
      <c r="T297" s="599"/>
      <c r="U297" s="599"/>
      <c r="V297" s="599"/>
      <c r="W297" s="599"/>
      <c r="X297" s="599"/>
      <c r="Y297" s="599"/>
      <c r="Z297" s="599"/>
    </row>
    <row r="298" spans="1:26" ht="10.5" customHeight="1">
      <c r="A298" s="599"/>
      <c r="B298" s="599"/>
      <c r="C298" s="599"/>
      <c r="D298" s="599"/>
      <c r="E298" s="599"/>
      <c r="F298" s="599"/>
      <c r="G298" s="599"/>
      <c r="H298" s="599"/>
      <c r="I298" s="599"/>
      <c r="J298" s="599"/>
      <c r="K298" s="599"/>
      <c r="L298" s="599"/>
      <c r="M298" s="599"/>
      <c r="N298" s="599"/>
      <c r="O298" s="599"/>
      <c r="P298" s="599"/>
      <c r="Q298" s="599"/>
      <c r="R298" s="599"/>
      <c r="S298" s="599"/>
      <c r="T298" s="599"/>
      <c r="U298" s="599"/>
      <c r="V298" s="599"/>
      <c r="W298" s="599"/>
      <c r="X298" s="599"/>
      <c r="Y298" s="599"/>
      <c r="Z298" s="599"/>
    </row>
    <row r="299" spans="1:26" ht="10.5" customHeight="1">
      <c r="A299" s="599"/>
      <c r="B299" s="599"/>
      <c r="C299" s="599"/>
      <c r="D299" s="599"/>
      <c r="E299" s="599"/>
      <c r="F299" s="599"/>
      <c r="G299" s="599"/>
      <c r="H299" s="599"/>
      <c r="I299" s="599"/>
      <c r="J299" s="599"/>
      <c r="K299" s="599"/>
      <c r="L299" s="599"/>
      <c r="M299" s="599"/>
      <c r="N299" s="599"/>
      <c r="O299" s="599"/>
      <c r="P299" s="599"/>
      <c r="Q299" s="599"/>
      <c r="R299" s="599"/>
      <c r="S299" s="599"/>
      <c r="T299" s="599"/>
      <c r="U299" s="599"/>
      <c r="V299" s="599"/>
      <c r="W299" s="599"/>
      <c r="X299" s="599"/>
      <c r="Y299" s="599"/>
      <c r="Z299" s="599"/>
    </row>
    <row r="300" spans="1:26" ht="10.5" customHeight="1">
      <c r="A300" s="599"/>
      <c r="B300" s="599"/>
      <c r="C300" s="599"/>
      <c r="D300" s="599"/>
      <c r="E300" s="599"/>
      <c r="F300" s="599"/>
      <c r="G300" s="599"/>
      <c r="H300" s="599"/>
      <c r="I300" s="599"/>
      <c r="J300" s="599"/>
      <c r="K300" s="599"/>
      <c r="L300" s="599"/>
      <c r="M300" s="599"/>
      <c r="N300" s="599"/>
      <c r="O300" s="599"/>
      <c r="P300" s="599"/>
      <c r="Q300" s="599"/>
      <c r="R300" s="599"/>
      <c r="S300" s="599"/>
      <c r="T300" s="599"/>
      <c r="U300" s="599"/>
      <c r="V300" s="599"/>
      <c r="W300" s="599"/>
      <c r="X300" s="599"/>
      <c r="Y300" s="599"/>
      <c r="Z300" s="599"/>
    </row>
    <row r="301" spans="1:26" ht="10.5" customHeight="1">
      <c r="A301" s="599"/>
      <c r="B301" s="599"/>
      <c r="C301" s="599"/>
      <c r="D301" s="599"/>
      <c r="E301" s="599"/>
      <c r="F301" s="599"/>
      <c r="G301" s="599"/>
      <c r="H301" s="599"/>
      <c r="I301" s="599"/>
      <c r="J301" s="599"/>
      <c r="K301" s="599"/>
      <c r="L301" s="599"/>
      <c r="M301" s="599"/>
      <c r="N301" s="599"/>
      <c r="O301" s="599"/>
      <c r="P301" s="599"/>
      <c r="Q301" s="599"/>
      <c r="R301" s="599"/>
      <c r="S301" s="599"/>
      <c r="T301" s="599"/>
      <c r="U301" s="599"/>
      <c r="V301" s="599"/>
      <c r="W301" s="599"/>
      <c r="X301" s="599"/>
      <c r="Y301" s="599"/>
      <c r="Z301" s="599"/>
    </row>
    <row r="302" spans="1:26" ht="10.5" customHeight="1">
      <c r="A302" s="599"/>
      <c r="B302" s="599"/>
      <c r="C302" s="599"/>
      <c r="D302" s="599"/>
      <c r="E302" s="599"/>
      <c r="F302" s="599"/>
      <c r="G302" s="599"/>
      <c r="H302" s="599"/>
      <c r="I302" s="599"/>
      <c r="J302" s="599"/>
      <c r="K302" s="599"/>
      <c r="L302" s="599"/>
      <c r="M302" s="599"/>
      <c r="N302" s="599"/>
      <c r="O302" s="599"/>
      <c r="P302" s="599"/>
      <c r="Q302" s="599"/>
      <c r="R302" s="599"/>
      <c r="S302" s="599"/>
      <c r="T302" s="599"/>
      <c r="U302" s="599"/>
      <c r="V302" s="599"/>
      <c r="W302" s="599"/>
      <c r="X302" s="599"/>
      <c r="Y302" s="599"/>
      <c r="Z302" s="599"/>
    </row>
    <row r="303" spans="1:26" ht="10.5" customHeight="1">
      <c r="A303" s="599"/>
      <c r="B303" s="599"/>
      <c r="C303" s="599"/>
      <c r="D303" s="599"/>
      <c r="E303" s="599"/>
      <c r="F303" s="599"/>
      <c r="G303" s="599"/>
      <c r="H303" s="599"/>
      <c r="I303" s="599"/>
      <c r="J303" s="599"/>
      <c r="K303" s="599"/>
      <c r="L303" s="599"/>
      <c r="M303" s="599"/>
      <c r="N303" s="599"/>
      <c r="O303" s="599"/>
      <c r="P303" s="599"/>
      <c r="Q303" s="599"/>
      <c r="R303" s="599"/>
      <c r="S303" s="599"/>
      <c r="T303" s="599"/>
      <c r="U303" s="599"/>
      <c r="V303" s="599"/>
      <c r="W303" s="599"/>
      <c r="X303" s="599"/>
      <c r="Y303" s="599"/>
      <c r="Z303" s="599"/>
    </row>
    <row r="304" spans="1:26" ht="10.5" customHeight="1">
      <c r="A304" s="599"/>
      <c r="B304" s="599"/>
      <c r="C304" s="599"/>
      <c r="D304" s="599"/>
      <c r="E304" s="599"/>
      <c r="F304" s="599"/>
      <c r="G304" s="599"/>
      <c r="H304" s="599"/>
      <c r="I304" s="599"/>
      <c r="J304" s="599"/>
      <c r="K304" s="599"/>
      <c r="L304" s="599"/>
      <c r="M304" s="599"/>
      <c r="N304" s="599"/>
      <c r="O304" s="599"/>
      <c r="P304" s="599"/>
      <c r="Q304" s="599"/>
      <c r="R304" s="599"/>
      <c r="S304" s="599"/>
      <c r="T304" s="599"/>
      <c r="U304" s="599"/>
      <c r="V304" s="599"/>
      <c r="W304" s="599"/>
      <c r="X304" s="599"/>
      <c r="Y304" s="599"/>
      <c r="Z304" s="599"/>
    </row>
    <row r="305" spans="1:26" ht="10.5" customHeight="1">
      <c r="A305" s="599"/>
      <c r="B305" s="599"/>
      <c r="C305" s="599"/>
      <c r="D305" s="599"/>
      <c r="E305" s="599"/>
      <c r="F305" s="599"/>
      <c r="G305" s="599"/>
      <c r="H305" s="599"/>
      <c r="I305" s="599"/>
      <c r="J305" s="599"/>
      <c r="K305" s="599"/>
      <c r="L305" s="599"/>
      <c r="M305" s="599"/>
      <c r="N305" s="599"/>
      <c r="O305" s="599"/>
      <c r="P305" s="599"/>
      <c r="Q305" s="599"/>
      <c r="R305" s="599"/>
      <c r="S305" s="599"/>
      <c r="T305" s="599"/>
      <c r="U305" s="599"/>
      <c r="V305" s="599"/>
      <c r="W305" s="599"/>
      <c r="X305" s="599"/>
      <c r="Y305" s="599"/>
      <c r="Z305" s="599"/>
    </row>
    <row r="306" spans="1:26" ht="10.5" customHeight="1">
      <c r="A306" s="599"/>
      <c r="B306" s="599"/>
      <c r="C306" s="599"/>
      <c r="D306" s="599"/>
      <c r="E306" s="599"/>
      <c r="F306" s="599"/>
      <c r="G306" s="599"/>
      <c r="H306" s="599"/>
      <c r="I306" s="599"/>
      <c r="J306" s="599"/>
      <c r="K306" s="599"/>
      <c r="L306" s="599"/>
      <c r="M306" s="599"/>
      <c r="N306" s="599"/>
      <c r="O306" s="599"/>
      <c r="P306" s="599"/>
      <c r="Q306" s="599"/>
      <c r="R306" s="599"/>
      <c r="S306" s="599"/>
      <c r="T306" s="599"/>
      <c r="U306" s="599"/>
      <c r="V306" s="599"/>
      <c r="W306" s="599"/>
      <c r="X306" s="599"/>
      <c r="Y306" s="599"/>
      <c r="Z306" s="599"/>
    </row>
    <row r="307" spans="1:26" ht="10.5" customHeight="1">
      <c r="A307" s="599"/>
      <c r="B307" s="599"/>
      <c r="C307" s="599"/>
      <c r="D307" s="599"/>
      <c r="E307" s="599"/>
      <c r="F307" s="599"/>
      <c r="G307" s="599"/>
      <c r="H307" s="599"/>
      <c r="I307" s="599"/>
      <c r="J307" s="599"/>
      <c r="K307" s="599"/>
      <c r="L307" s="599"/>
      <c r="M307" s="599"/>
      <c r="N307" s="599"/>
      <c r="O307" s="599"/>
      <c r="P307" s="599"/>
      <c r="Q307" s="599"/>
      <c r="R307" s="599"/>
      <c r="S307" s="599"/>
      <c r="T307" s="599"/>
      <c r="U307" s="599"/>
      <c r="V307" s="599"/>
      <c r="W307" s="599"/>
      <c r="X307" s="599"/>
      <c r="Y307" s="599"/>
      <c r="Z307" s="599"/>
    </row>
    <row r="308" spans="1:26" ht="10.5" customHeight="1">
      <c r="A308" s="599"/>
      <c r="B308" s="599"/>
      <c r="C308" s="599"/>
      <c r="D308" s="599"/>
      <c r="E308" s="599"/>
      <c r="F308" s="599"/>
      <c r="G308" s="599"/>
      <c r="H308" s="599"/>
      <c r="I308" s="599"/>
      <c r="J308" s="599"/>
      <c r="K308" s="599"/>
      <c r="L308" s="599"/>
      <c r="M308" s="599"/>
      <c r="N308" s="599"/>
      <c r="O308" s="599"/>
      <c r="P308" s="599"/>
      <c r="Q308" s="599"/>
      <c r="R308" s="599"/>
      <c r="S308" s="599"/>
      <c r="T308" s="599"/>
      <c r="U308" s="599"/>
      <c r="V308" s="599"/>
      <c r="W308" s="599"/>
      <c r="X308" s="599"/>
      <c r="Y308" s="599"/>
      <c r="Z308" s="599"/>
    </row>
    <row r="309" spans="1:26" ht="10.5" customHeight="1">
      <c r="A309" s="599"/>
      <c r="B309" s="599"/>
      <c r="C309" s="599"/>
      <c r="D309" s="599"/>
      <c r="E309" s="599"/>
      <c r="F309" s="599"/>
      <c r="G309" s="599"/>
      <c r="H309" s="599"/>
      <c r="I309" s="599"/>
      <c r="J309" s="599"/>
      <c r="K309" s="599"/>
      <c r="L309" s="599"/>
      <c r="M309" s="599"/>
      <c r="N309" s="599"/>
      <c r="O309" s="599"/>
      <c r="P309" s="599"/>
      <c r="Q309" s="599"/>
      <c r="R309" s="599"/>
      <c r="S309" s="599"/>
      <c r="T309" s="599"/>
      <c r="U309" s="599"/>
      <c r="V309" s="599"/>
      <c r="W309" s="599"/>
      <c r="X309" s="599"/>
      <c r="Y309" s="599"/>
      <c r="Z309" s="599"/>
    </row>
    <row r="310" spans="1:26" ht="10.5" customHeight="1">
      <c r="A310" s="599"/>
      <c r="B310" s="599"/>
      <c r="C310" s="599"/>
      <c r="D310" s="599"/>
      <c r="E310" s="599"/>
      <c r="F310" s="599"/>
      <c r="G310" s="599"/>
      <c r="H310" s="599"/>
      <c r="I310" s="599"/>
      <c r="J310" s="599"/>
      <c r="K310" s="599"/>
      <c r="L310" s="599"/>
      <c r="M310" s="599"/>
      <c r="N310" s="599"/>
      <c r="O310" s="599"/>
      <c r="P310" s="599"/>
      <c r="Q310" s="599"/>
      <c r="R310" s="599"/>
      <c r="S310" s="599"/>
      <c r="T310" s="599"/>
      <c r="U310" s="599"/>
      <c r="V310" s="599"/>
      <c r="W310" s="599"/>
      <c r="X310" s="599"/>
      <c r="Y310" s="599"/>
      <c r="Z310" s="599"/>
    </row>
    <row r="311" spans="1:26" ht="10.5" customHeight="1">
      <c r="A311" s="599"/>
      <c r="B311" s="599"/>
      <c r="C311" s="599"/>
      <c r="D311" s="599"/>
      <c r="E311" s="599"/>
      <c r="F311" s="599"/>
      <c r="G311" s="599"/>
      <c r="H311" s="599"/>
      <c r="I311" s="599"/>
      <c r="J311" s="599"/>
      <c r="K311" s="599"/>
      <c r="L311" s="599"/>
      <c r="M311" s="599"/>
      <c r="N311" s="599"/>
      <c r="O311" s="599"/>
      <c r="P311" s="599"/>
      <c r="Q311" s="599"/>
      <c r="R311" s="599"/>
      <c r="S311" s="599"/>
      <c r="T311" s="599"/>
      <c r="U311" s="599"/>
      <c r="V311" s="599"/>
      <c r="W311" s="599"/>
      <c r="X311" s="599"/>
      <c r="Y311" s="599"/>
      <c r="Z311" s="599"/>
    </row>
    <row r="312" spans="1:26" ht="10.5" customHeight="1">
      <c r="A312" s="599"/>
      <c r="B312" s="599"/>
      <c r="C312" s="599"/>
      <c r="D312" s="599"/>
      <c r="E312" s="599"/>
      <c r="F312" s="599"/>
      <c r="G312" s="599"/>
      <c r="H312" s="599"/>
      <c r="I312" s="599"/>
      <c r="J312" s="599"/>
      <c r="K312" s="599"/>
      <c r="L312" s="599"/>
      <c r="M312" s="599"/>
      <c r="N312" s="599"/>
      <c r="O312" s="599"/>
      <c r="P312" s="599"/>
      <c r="Q312" s="599"/>
      <c r="R312" s="599"/>
      <c r="S312" s="599"/>
      <c r="T312" s="599"/>
      <c r="U312" s="599"/>
      <c r="V312" s="599"/>
      <c r="W312" s="599"/>
      <c r="X312" s="599"/>
      <c r="Y312" s="599"/>
      <c r="Z312" s="599"/>
    </row>
    <row r="313" spans="1:26" ht="10.5" customHeight="1">
      <c r="A313" s="599"/>
      <c r="B313" s="599"/>
      <c r="C313" s="599"/>
      <c r="D313" s="599"/>
      <c r="E313" s="599"/>
      <c r="F313" s="599"/>
      <c r="G313" s="599"/>
      <c r="H313" s="599"/>
      <c r="I313" s="599"/>
      <c r="J313" s="599"/>
      <c r="K313" s="599"/>
      <c r="L313" s="599"/>
      <c r="M313" s="599"/>
      <c r="N313" s="599"/>
      <c r="O313" s="599"/>
      <c r="P313" s="599"/>
      <c r="Q313" s="599"/>
      <c r="R313" s="599"/>
      <c r="S313" s="599"/>
      <c r="T313" s="599"/>
      <c r="U313" s="599"/>
      <c r="V313" s="599"/>
      <c r="W313" s="599"/>
      <c r="X313" s="599"/>
      <c r="Y313" s="599"/>
      <c r="Z313" s="599"/>
    </row>
    <row r="314" spans="1:26" ht="10.5" customHeight="1">
      <c r="A314" s="599"/>
      <c r="B314" s="599"/>
      <c r="C314" s="599"/>
      <c r="D314" s="599"/>
      <c r="E314" s="599"/>
      <c r="F314" s="599"/>
      <c r="G314" s="599"/>
      <c r="H314" s="599"/>
      <c r="I314" s="599"/>
      <c r="J314" s="599"/>
      <c r="K314" s="599"/>
      <c r="L314" s="599"/>
      <c r="M314" s="599"/>
      <c r="N314" s="599"/>
      <c r="O314" s="599"/>
      <c r="P314" s="599"/>
      <c r="Q314" s="599"/>
      <c r="R314" s="599"/>
      <c r="S314" s="599"/>
      <c r="T314" s="599"/>
      <c r="U314" s="599"/>
      <c r="V314" s="599"/>
      <c r="W314" s="599"/>
      <c r="X314" s="599"/>
      <c r="Y314" s="599"/>
      <c r="Z314" s="599"/>
    </row>
    <row r="315" spans="1:26" ht="10.5" customHeight="1">
      <c r="A315" s="599"/>
      <c r="B315" s="599"/>
      <c r="C315" s="599"/>
      <c r="D315" s="599"/>
      <c r="E315" s="599"/>
      <c r="F315" s="599"/>
      <c r="G315" s="599"/>
      <c r="H315" s="599"/>
      <c r="I315" s="599"/>
      <c r="J315" s="599"/>
      <c r="K315" s="599"/>
      <c r="L315" s="599"/>
      <c r="M315" s="599"/>
      <c r="N315" s="599"/>
      <c r="O315" s="599"/>
      <c r="P315" s="599"/>
      <c r="Q315" s="599"/>
      <c r="R315" s="599"/>
      <c r="S315" s="599"/>
      <c r="T315" s="599"/>
      <c r="U315" s="599"/>
      <c r="V315" s="599"/>
      <c r="W315" s="599"/>
      <c r="X315" s="599"/>
      <c r="Y315" s="599"/>
      <c r="Z315" s="599"/>
    </row>
    <row r="316" spans="1:26" ht="10.5" customHeight="1">
      <c r="A316" s="599"/>
      <c r="B316" s="599"/>
      <c r="C316" s="599"/>
      <c r="D316" s="599"/>
      <c r="E316" s="599"/>
      <c r="F316" s="599"/>
      <c r="G316" s="599"/>
      <c r="H316" s="599"/>
      <c r="I316" s="599"/>
      <c r="J316" s="599"/>
      <c r="K316" s="599"/>
      <c r="L316" s="599"/>
      <c r="M316" s="599"/>
      <c r="N316" s="599"/>
      <c r="O316" s="599"/>
      <c r="P316" s="599"/>
      <c r="Q316" s="599"/>
      <c r="R316" s="599"/>
      <c r="S316" s="599"/>
      <c r="T316" s="599"/>
      <c r="U316" s="599"/>
      <c r="V316" s="599"/>
      <c r="W316" s="599"/>
      <c r="X316" s="599"/>
      <c r="Y316" s="599"/>
      <c r="Z316" s="599"/>
    </row>
    <row r="317" spans="1:26" ht="10.5" customHeight="1">
      <c r="A317" s="599"/>
      <c r="B317" s="599"/>
      <c r="C317" s="599"/>
      <c r="D317" s="599"/>
      <c r="E317" s="599"/>
      <c r="F317" s="599"/>
      <c r="G317" s="599"/>
      <c r="H317" s="599"/>
      <c r="I317" s="599"/>
      <c r="J317" s="599"/>
      <c r="K317" s="599"/>
      <c r="L317" s="599"/>
      <c r="M317" s="599"/>
      <c r="N317" s="599"/>
      <c r="O317" s="599"/>
      <c r="P317" s="599"/>
      <c r="Q317" s="599"/>
      <c r="R317" s="599"/>
      <c r="S317" s="599"/>
      <c r="T317" s="599"/>
      <c r="U317" s="599"/>
      <c r="V317" s="599"/>
      <c r="W317" s="599"/>
      <c r="X317" s="599"/>
      <c r="Y317" s="599"/>
      <c r="Z317" s="599"/>
    </row>
    <row r="318" spans="1:26" ht="10.5" customHeight="1">
      <c r="A318" s="599"/>
      <c r="B318" s="599"/>
      <c r="C318" s="599"/>
      <c r="D318" s="599"/>
      <c r="E318" s="599"/>
      <c r="F318" s="599"/>
      <c r="G318" s="599"/>
      <c r="H318" s="599"/>
      <c r="I318" s="599"/>
      <c r="J318" s="599"/>
      <c r="K318" s="599"/>
      <c r="L318" s="599"/>
      <c r="M318" s="599"/>
      <c r="N318" s="599"/>
      <c r="O318" s="599"/>
      <c r="P318" s="599"/>
      <c r="Q318" s="599"/>
      <c r="R318" s="599"/>
      <c r="S318" s="599"/>
      <c r="T318" s="599"/>
      <c r="U318" s="599"/>
      <c r="V318" s="599"/>
      <c r="W318" s="599"/>
      <c r="X318" s="599"/>
      <c r="Y318" s="599"/>
      <c r="Z318" s="599"/>
    </row>
    <row r="319" spans="1:26" ht="10.5" customHeight="1">
      <c r="A319" s="599"/>
      <c r="B319" s="599"/>
      <c r="C319" s="599"/>
      <c r="D319" s="599"/>
      <c r="E319" s="599"/>
      <c r="F319" s="599"/>
      <c r="G319" s="599"/>
      <c r="H319" s="599"/>
      <c r="I319" s="599"/>
      <c r="J319" s="599"/>
      <c r="K319" s="599"/>
      <c r="L319" s="599"/>
      <c r="M319" s="599"/>
      <c r="N319" s="599"/>
      <c r="O319" s="599"/>
      <c r="P319" s="599"/>
      <c r="Q319" s="599"/>
      <c r="R319" s="599"/>
      <c r="S319" s="599"/>
      <c r="T319" s="599"/>
      <c r="U319" s="599"/>
      <c r="V319" s="599"/>
      <c r="W319" s="599"/>
      <c r="X319" s="599"/>
      <c r="Y319" s="599"/>
      <c r="Z319" s="599"/>
    </row>
    <row r="320" spans="1:26" ht="10.5" customHeight="1">
      <c r="A320" s="599"/>
      <c r="B320" s="599"/>
      <c r="C320" s="599"/>
      <c r="D320" s="599"/>
      <c r="E320" s="599"/>
      <c r="F320" s="599"/>
      <c r="G320" s="599"/>
      <c r="H320" s="599"/>
      <c r="I320" s="599"/>
      <c r="J320" s="599"/>
      <c r="K320" s="599"/>
      <c r="L320" s="599"/>
      <c r="M320" s="599"/>
      <c r="N320" s="599"/>
      <c r="O320" s="599"/>
      <c r="P320" s="599"/>
      <c r="Q320" s="599"/>
      <c r="R320" s="599"/>
      <c r="S320" s="599"/>
      <c r="T320" s="599"/>
      <c r="U320" s="599"/>
      <c r="V320" s="599"/>
      <c r="W320" s="599"/>
      <c r="X320" s="599"/>
      <c r="Y320" s="599"/>
      <c r="Z320" s="599"/>
    </row>
    <row r="321" spans="1:26" ht="10.5" customHeight="1">
      <c r="A321" s="599"/>
      <c r="B321" s="599"/>
      <c r="C321" s="599"/>
      <c r="D321" s="599"/>
      <c r="E321" s="599"/>
      <c r="F321" s="599"/>
      <c r="G321" s="599"/>
      <c r="H321" s="599"/>
      <c r="I321" s="599"/>
      <c r="J321" s="599"/>
      <c r="K321" s="599"/>
      <c r="L321" s="599"/>
      <c r="M321" s="599"/>
      <c r="N321" s="599"/>
      <c r="O321" s="599"/>
      <c r="P321" s="599"/>
      <c r="Q321" s="599"/>
      <c r="R321" s="599"/>
      <c r="S321" s="599"/>
      <c r="T321" s="599"/>
      <c r="U321" s="599"/>
      <c r="V321" s="599"/>
      <c r="W321" s="599"/>
      <c r="X321" s="599"/>
      <c r="Y321" s="599"/>
      <c r="Z321" s="599"/>
    </row>
    <row r="322" spans="1:26" ht="10.5" customHeight="1">
      <c r="A322" s="599"/>
      <c r="B322" s="599"/>
      <c r="C322" s="599"/>
      <c r="D322" s="599"/>
      <c r="E322" s="599"/>
      <c r="F322" s="599"/>
      <c r="G322" s="599"/>
      <c r="H322" s="599"/>
      <c r="I322" s="599"/>
      <c r="J322" s="599"/>
      <c r="K322" s="599"/>
      <c r="L322" s="599"/>
      <c r="M322" s="599"/>
      <c r="N322" s="599"/>
      <c r="O322" s="599"/>
      <c r="P322" s="599"/>
      <c r="Q322" s="599"/>
      <c r="R322" s="599"/>
      <c r="S322" s="599"/>
      <c r="T322" s="599"/>
      <c r="U322" s="599"/>
      <c r="V322" s="599"/>
      <c r="W322" s="599"/>
      <c r="X322" s="599"/>
      <c r="Y322" s="599"/>
      <c r="Z322" s="599"/>
    </row>
    <row r="323" spans="1:26" ht="10.5" customHeight="1">
      <c r="A323" s="599"/>
      <c r="B323" s="599"/>
      <c r="C323" s="599"/>
      <c r="D323" s="599"/>
      <c r="E323" s="599"/>
      <c r="F323" s="599"/>
      <c r="G323" s="599"/>
      <c r="H323" s="599"/>
      <c r="I323" s="599"/>
      <c r="J323" s="599"/>
      <c r="K323" s="599"/>
      <c r="L323" s="599"/>
      <c r="M323" s="599"/>
      <c r="N323" s="599"/>
      <c r="O323" s="599"/>
      <c r="P323" s="599"/>
      <c r="Q323" s="599"/>
      <c r="R323" s="599"/>
      <c r="S323" s="599"/>
      <c r="T323" s="599"/>
      <c r="U323" s="599"/>
      <c r="V323" s="599"/>
      <c r="W323" s="599"/>
      <c r="X323" s="599"/>
      <c r="Y323" s="599"/>
      <c r="Z323" s="599"/>
    </row>
    <row r="324" spans="1:26" ht="10.5" customHeight="1">
      <c r="A324" s="599"/>
      <c r="B324" s="599"/>
      <c r="C324" s="599"/>
      <c r="D324" s="599"/>
      <c r="E324" s="599"/>
      <c r="F324" s="599"/>
      <c r="G324" s="599"/>
      <c r="H324" s="599"/>
      <c r="I324" s="599"/>
      <c r="J324" s="599"/>
      <c r="K324" s="599"/>
      <c r="L324" s="599"/>
      <c r="M324" s="599"/>
      <c r="N324" s="599"/>
      <c r="O324" s="599"/>
      <c r="P324" s="599"/>
      <c r="Q324" s="599"/>
      <c r="R324" s="599"/>
      <c r="S324" s="599"/>
      <c r="T324" s="599"/>
      <c r="U324" s="599"/>
      <c r="V324" s="599"/>
      <c r="W324" s="599"/>
      <c r="X324" s="599"/>
      <c r="Y324" s="599"/>
      <c r="Z324" s="599"/>
    </row>
    <row r="325" spans="1:26" ht="10.5" customHeight="1">
      <c r="A325" s="599"/>
      <c r="B325" s="599"/>
      <c r="C325" s="599"/>
      <c r="D325" s="599"/>
      <c r="E325" s="599"/>
      <c r="F325" s="599"/>
      <c r="G325" s="599"/>
      <c r="H325" s="599"/>
      <c r="I325" s="599"/>
      <c r="J325" s="599"/>
      <c r="K325" s="599"/>
      <c r="L325" s="599"/>
      <c r="M325" s="599"/>
      <c r="N325" s="599"/>
      <c r="O325" s="599"/>
      <c r="P325" s="599"/>
      <c r="Q325" s="599"/>
      <c r="R325" s="599"/>
      <c r="S325" s="599"/>
      <c r="T325" s="599"/>
      <c r="U325" s="599"/>
      <c r="V325" s="599"/>
      <c r="W325" s="599"/>
      <c r="X325" s="599"/>
      <c r="Y325" s="599"/>
      <c r="Z325" s="599"/>
    </row>
    <row r="326" spans="1:26" ht="10.5" customHeight="1">
      <c r="A326" s="599"/>
      <c r="B326" s="599"/>
      <c r="C326" s="599"/>
      <c r="D326" s="599"/>
      <c r="E326" s="599"/>
      <c r="F326" s="599"/>
      <c r="G326" s="599"/>
      <c r="H326" s="599"/>
      <c r="I326" s="599"/>
      <c r="J326" s="599"/>
      <c r="K326" s="599"/>
      <c r="L326" s="599"/>
      <c r="M326" s="599"/>
      <c r="N326" s="599"/>
      <c r="O326" s="599"/>
      <c r="P326" s="599"/>
      <c r="Q326" s="599"/>
      <c r="R326" s="599"/>
      <c r="S326" s="599"/>
      <c r="T326" s="599"/>
      <c r="U326" s="599"/>
      <c r="V326" s="599"/>
      <c r="W326" s="599"/>
      <c r="X326" s="599"/>
      <c r="Y326" s="599"/>
      <c r="Z326" s="599"/>
    </row>
    <row r="327" spans="1:26" ht="10.5" customHeight="1">
      <c r="A327" s="599"/>
      <c r="B327" s="599"/>
      <c r="C327" s="599"/>
      <c r="D327" s="599"/>
      <c r="E327" s="599"/>
      <c r="F327" s="599"/>
      <c r="G327" s="599"/>
      <c r="H327" s="599"/>
      <c r="I327" s="599"/>
      <c r="J327" s="599"/>
      <c r="K327" s="599"/>
      <c r="L327" s="599"/>
      <c r="M327" s="599"/>
      <c r="N327" s="599"/>
      <c r="O327" s="599"/>
      <c r="P327" s="599"/>
      <c r="Q327" s="599"/>
      <c r="R327" s="599"/>
      <c r="S327" s="599"/>
      <c r="T327" s="599"/>
      <c r="U327" s="599"/>
      <c r="V327" s="599"/>
      <c r="W327" s="599"/>
      <c r="X327" s="599"/>
      <c r="Y327" s="599"/>
      <c r="Z327" s="599"/>
    </row>
    <row r="328" spans="1:26" ht="10.5" customHeight="1">
      <c r="A328" s="599"/>
      <c r="B328" s="599"/>
      <c r="C328" s="599"/>
      <c r="D328" s="599"/>
      <c r="E328" s="599"/>
      <c r="F328" s="599"/>
      <c r="G328" s="599"/>
      <c r="H328" s="599"/>
      <c r="I328" s="599"/>
      <c r="J328" s="599"/>
      <c r="K328" s="599"/>
      <c r="L328" s="599"/>
      <c r="M328" s="599"/>
      <c r="N328" s="599"/>
      <c r="O328" s="599"/>
      <c r="P328" s="599"/>
      <c r="Q328" s="599"/>
      <c r="R328" s="599"/>
      <c r="S328" s="599"/>
      <c r="T328" s="599"/>
      <c r="U328" s="599"/>
      <c r="V328" s="599"/>
      <c r="W328" s="599"/>
      <c r="X328" s="599"/>
      <c r="Y328" s="599"/>
      <c r="Z328" s="599"/>
    </row>
    <row r="329" spans="1:26" ht="10.5" customHeight="1">
      <c r="A329" s="599"/>
      <c r="B329" s="599"/>
      <c r="C329" s="599"/>
      <c r="D329" s="599"/>
      <c r="E329" s="599"/>
      <c r="F329" s="599"/>
      <c r="G329" s="599"/>
      <c r="H329" s="599"/>
      <c r="I329" s="599"/>
      <c r="J329" s="599"/>
      <c r="K329" s="599"/>
      <c r="L329" s="599"/>
      <c r="M329" s="599"/>
      <c r="N329" s="599"/>
      <c r="O329" s="599"/>
      <c r="P329" s="599"/>
      <c r="Q329" s="599"/>
      <c r="R329" s="599"/>
      <c r="S329" s="599"/>
      <c r="T329" s="599"/>
      <c r="U329" s="599"/>
      <c r="V329" s="599"/>
      <c r="W329" s="599"/>
      <c r="X329" s="599"/>
      <c r="Y329" s="599"/>
      <c r="Z329" s="599"/>
    </row>
    <row r="330" spans="1:26" ht="10.5" customHeight="1">
      <c r="A330" s="599"/>
      <c r="B330" s="599"/>
      <c r="C330" s="599"/>
      <c r="D330" s="599"/>
      <c r="E330" s="599"/>
      <c r="F330" s="599"/>
      <c r="G330" s="599"/>
      <c r="H330" s="599"/>
      <c r="I330" s="599"/>
      <c r="J330" s="599"/>
      <c r="K330" s="599"/>
      <c r="L330" s="599"/>
      <c r="M330" s="599"/>
      <c r="N330" s="599"/>
      <c r="O330" s="599"/>
      <c r="P330" s="599"/>
      <c r="Q330" s="599"/>
      <c r="R330" s="599"/>
      <c r="S330" s="599"/>
      <c r="T330" s="599"/>
      <c r="U330" s="599"/>
      <c r="V330" s="599"/>
      <c r="W330" s="599"/>
      <c r="X330" s="599"/>
      <c r="Y330" s="599"/>
      <c r="Z330" s="599"/>
    </row>
    <row r="331" spans="1:26" ht="10.5" customHeight="1">
      <c r="A331" s="599"/>
      <c r="B331" s="599"/>
      <c r="C331" s="599"/>
      <c r="D331" s="599"/>
      <c r="E331" s="599"/>
      <c r="F331" s="599"/>
      <c r="G331" s="599"/>
      <c r="H331" s="599"/>
      <c r="I331" s="599"/>
      <c r="J331" s="599"/>
      <c r="K331" s="599"/>
      <c r="L331" s="599"/>
      <c r="M331" s="599"/>
      <c r="N331" s="599"/>
      <c r="O331" s="599"/>
      <c r="P331" s="599"/>
      <c r="Q331" s="599"/>
      <c r="R331" s="599"/>
      <c r="S331" s="599"/>
      <c r="T331" s="599"/>
      <c r="U331" s="599"/>
      <c r="V331" s="599"/>
      <c r="W331" s="599"/>
      <c r="X331" s="599"/>
      <c r="Y331" s="599"/>
      <c r="Z331" s="599"/>
    </row>
    <row r="332" spans="1:26" ht="10.5" customHeight="1">
      <c r="A332" s="599"/>
      <c r="B332" s="599"/>
      <c r="C332" s="599"/>
      <c r="D332" s="599"/>
      <c r="E332" s="599"/>
      <c r="F332" s="599"/>
      <c r="G332" s="599"/>
      <c r="H332" s="599"/>
      <c r="I332" s="599"/>
      <c r="J332" s="599"/>
      <c r="K332" s="599"/>
      <c r="L332" s="599"/>
      <c r="M332" s="599"/>
      <c r="N332" s="599"/>
      <c r="O332" s="599"/>
      <c r="P332" s="599"/>
      <c r="Q332" s="599"/>
      <c r="R332" s="599"/>
      <c r="S332" s="599"/>
      <c r="T332" s="599"/>
      <c r="U332" s="599"/>
      <c r="V332" s="599"/>
      <c r="W332" s="599"/>
      <c r="X332" s="599"/>
      <c r="Y332" s="599"/>
      <c r="Z332" s="599"/>
    </row>
    <row r="333" spans="1:26" ht="10.5" customHeight="1">
      <c r="A333" s="599"/>
      <c r="B333" s="599"/>
      <c r="C333" s="599"/>
      <c r="D333" s="599"/>
      <c r="E333" s="599"/>
      <c r="F333" s="599"/>
      <c r="G333" s="599"/>
      <c r="H333" s="599"/>
      <c r="I333" s="599"/>
      <c r="J333" s="599"/>
      <c r="K333" s="599"/>
      <c r="L333" s="599"/>
      <c r="M333" s="599"/>
      <c r="N333" s="599"/>
      <c r="O333" s="599"/>
      <c r="P333" s="599"/>
      <c r="Q333" s="599"/>
      <c r="R333" s="599"/>
      <c r="S333" s="599"/>
      <c r="T333" s="599"/>
      <c r="U333" s="599"/>
      <c r="V333" s="599"/>
      <c r="W333" s="599"/>
      <c r="X333" s="599"/>
      <c r="Y333" s="599"/>
      <c r="Z333" s="599"/>
    </row>
    <row r="334" spans="1:26" ht="10.5" customHeight="1">
      <c r="A334" s="599"/>
      <c r="B334" s="599"/>
      <c r="C334" s="599"/>
      <c r="D334" s="599"/>
      <c r="E334" s="599"/>
      <c r="F334" s="599"/>
      <c r="G334" s="599"/>
      <c r="H334" s="599"/>
      <c r="I334" s="599"/>
      <c r="J334" s="599"/>
      <c r="K334" s="599"/>
      <c r="L334" s="599"/>
      <c r="M334" s="599"/>
      <c r="N334" s="599"/>
      <c r="O334" s="599"/>
      <c r="P334" s="599"/>
      <c r="Q334" s="599"/>
      <c r="R334" s="599"/>
      <c r="S334" s="599"/>
      <c r="T334" s="599"/>
      <c r="U334" s="599"/>
      <c r="V334" s="599"/>
      <c r="W334" s="599"/>
      <c r="X334" s="599"/>
      <c r="Y334" s="599"/>
      <c r="Z334" s="599"/>
    </row>
    <row r="335" spans="1:26" ht="10.5" customHeight="1">
      <c r="A335" s="599"/>
      <c r="B335" s="599"/>
      <c r="C335" s="599"/>
      <c r="D335" s="599"/>
      <c r="E335" s="599"/>
      <c r="F335" s="599"/>
      <c r="G335" s="599"/>
      <c r="H335" s="599"/>
      <c r="I335" s="599"/>
      <c r="J335" s="599"/>
      <c r="K335" s="599"/>
      <c r="L335" s="599"/>
      <c r="M335" s="599"/>
      <c r="N335" s="599"/>
      <c r="O335" s="599"/>
      <c r="P335" s="599"/>
      <c r="Q335" s="599"/>
      <c r="R335" s="599"/>
      <c r="S335" s="599"/>
      <c r="T335" s="599"/>
      <c r="U335" s="599"/>
      <c r="V335" s="599"/>
      <c r="W335" s="599"/>
      <c r="X335" s="599"/>
      <c r="Y335" s="599"/>
      <c r="Z335" s="599"/>
    </row>
    <row r="336" spans="1:26" ht="10.5" customHeight="1">
      <c r="A336" s="599"/>
      <c r="B336" s="599"/>
      <c r="C336" s="599"/>
      <c r="D336" s="599"/>
      <c r="E336" s="599"/>
      <c r="F336" s="599"/>
      <c r="G336" s="599"/>
      <c r="H336" s="599"/>
      <c r="I336" s="599"/>
      <c r="J336" s="599"/>
      <c r="K336" s="599"/>
      <c r="L336" s="599"/>
      <c r="M336" s="599"/>
      <c r="N336" s="599"/>
      <c r="O336" s="599"/>
      <c r="P336" s="599"/>
      <c r="Q336" s="599"/>
      <c r="R336" s="599"/>
      <c r="S336" s="599"/>
      <c r="T336" s="599"/>
      <c r="U336" s="599"/>
      <c r="V336" s="599"/>
      <c r="W336" s="599"/>
      <c r="X336" s="599"/>
      <c r="Y336" s="599"/>
      <c r="Z336" s="599"/>
    </row>
    <row r="337" spans="1:26" ht="10.5" customHeight="1">
      <c r="A337" s="599"/>
      <c r="B337" s="599"/>
      <c r="C337" s="599"/>
      <c r="D337" s="599"/>
      <c r="E337" s="599"/>
      <c r="F337" s="599"/>
      <c r="G337" s="599"/>
      <c r="H337" s="599"/>
      <c r="I337" s="599"/>
      <c r="J337" s="599"/>
      <c r="K337" s="599"/>
      <c r="L337" s="599"/>
      <c r="M337" s="599"/>
      <c r="N337" s="599"/>
      <c r="O337" s="599"/>
      <c r="P337" s="599"/>
      <c r="Q337" s="599"/>
      <c r="R337" s="599"/>
      <c r="S337" s="599"/>
      <c r="T337" s="599"/>
      <c r="U337" s="599"/>
      <c r="V337" s="599"/>
      <c r="W337" s="599"/>
      <c r="X337" s="599"/>
      <c r="Y337" s="599"/>
      <c r="Z337" s="599"/>
    </row>
    <row r="338" spans="1:26" ht="10.5" customHeight="1">
      <c r="A338" s="599"/>
      <c r="B338" s="599"/>
      <c r="C338" s="599"/>
      <c r="D338" s="599"/>
      <c r="E338" s="599"/>
      <c r="F338" s="599"/>
      <c r="G338" s="599"/>
      <c r="H338" s="599"/>
      <c r="I338" s="599"/>
      <c r="J338" s="599"/>
      <c r="K338" s="599"/>
      <c r="L338" s="599"/>
      <c r="M338" s="599"/>
      <c r="N338" s="599"/>
      <c r="O338" s="599"/>
      <c r="P338" s="599"/>
      <c r="Q338" s="599"/>
      <c r="R338" s="599"/>
      <c r="S338" s="599"/>
      <c r="T338" s="599"/>
      <c r="U338" s="599"/>
      <c r="V338" s="599"/>
      <c r="W338" s="599"/>
      <c r="X338" s="599"/>
      <c r="Y338" s="599"/>
      <c r="Z338" s="599"/>
    </row>
    <row r="339" spans="1:26" ht="10.5" customHeight="1">
      <c r="A339" s="599"/>
      <c r="B339" s="599"/>
      <c r="C339" s="599"/>
      <c r="D339" s="599"/>
      <c r="E339" s="599"/>
      <c r="F339" s="599"/>
      <c r="G339" s="599"/>
      <c r="H339" s="599"/>
      <c r="I339" s="599"/>
      <c r="J339" s="599"/>
      <c r="K339" s="599"/>
      <c r="L339" s="599"/>
      <c r="M339" s="599"/>
      <c r="N339" s="599"/>
      <c r="O339" s="599"/>
      <c r="P339" s="599"/>
      <c r="Q339" s="599"/>
      <c r="R339" s="599"/>
      <c r="S339" s="599"/>
      <c r="T339" s="599"/>
      <c r="U339" s="599"/>
      <c r="V339" s="599"/>
      <c r="W339" s="599"/>
      <c r="X339" s="599"/>
      <c r="Y339" s="599"/>
      <c r="Z339" s="599"/>
    </row>
    <row r="340" spans="1:26" ht="10.5" customHeight="1">
      <c r="A340" s="599"/>
      <c r="B340" s="599"/>
      <c r="C340" s="599"/>
      <c r="D340" s="599"/>
      <c r="E340" s="599"/>
      <c r="F340" s="599"/>
      <c r="G340" s="599"/>
      <c r="H340" s="599"/>
      <c r="I340" s="599"/>
      <c r="J340" s="599"/>
      <c r="K340" s="599"/>
      <c r="L340" s="599"/>
      <c r="M340" s="599"/>
      <c r="N340" s="599"/>
      <c r="O340" s="599"/>
      <c r="P340" s="599"/>
      <c r="Q340" s="599"/>
      <c r="R340" s="599"/>
      <c r="S340" s="599"/>
      <c r="T340" s="599"/>
      <c r="U340" s="599"/>
      <c r="V340" s="599"/>
      <c r="W340" s="599"/>
      <c r="X340" s="599"/>
      <c r="Y340" s="599"/>
      <c r="Z340" s="599"/>
    </row>
    <row r="341" spans="1:26" ht="10.5" customHeight="1">
      <c r="A341" s="599"/>
      <c r="B341" s="599"/>
      <c r="C341" s="599"/>
      <c r="D341" s="599"/>
      <c r="E341" s="599"/>
      <c r="F341" s="599"/>
      <c r="G341" s="599"/>
      <c r="H341" s="599"/>
      <c r="I341" s="599"/>
      <c r="J341" s="599"/>
      <c r="K341" s="599"/>
      <c r="L341" s="599"/>
      <c r="M341" s="599"/>
      <c r="N341" s="599"/>
      <c r="O341" s="599"/>
      <c r="P341" s="599"/>
      <c r="Q341" s="599"/>
      <c r="R341" s="599"/>
      <c r="S341" s="599"/>
      <c r="T341" s="599"/>
      <c r="U341" s="599"/>
      <c r="V341" s="599"/>
      <c r="W341" s="599"/>
      <c r="X341" s="599"/>
      <c r="Y341" s="599"/>
      <c r="Z341" s="599"/>
    </row>
    <row r="342" spans="1:26" ht="10.5" customHeight="1">
      <c r="A342" s="599"/>
      <c r="B342" s="599"/>
      <c r="C342" s="599"/>
      <c r="D342" s="599"/>
      <c r="E342" s="599"/>
      <c r="F342" s="599"/>
      <c r="G342" s="599"/>
      <c r="H342" s="599"/>
      <c r="I342" s="599"/>
      <c r="J342" s="599"/>
      <c r="K342" s="599"/>
      <c r="L342" s="599"/>
      <c r="M342" s="599"/>
      <c r="N342" s="599"/>
      <c r="O342" s="599"/>
      <c r="P342" s="599"/>
      <c r="Q342" s="599"/>
      <c r="R342" s="599"/>
      <c r="S342" s="599"/>
      <c r="T342" s="599"/>
      <c r="U342" s="599"/>
      <c r="V342" s="599"/>
      <c r="W342" s="599"/>
      <c r="X342" s="599"/>
      <c r="Y342" s="599"/>
      <c r="Z342" s="599"/>
    </row>
    <row r="343" spans="1:26" ht="10.5" customHeight="1">
      <c r="A343" s="599"/>
      <c r="B343" s="599"/>
      <c r="C343" s="599"/>
      <c r="D343" s="599"/>
      <c r="E343" s="599"/>
      <c r="F343" s="599"/>
      <c r="G343" s="599"/>
      <c r="H343" s="599"/>
      <c r="I343" s="599"/>
      <c r="J343" s="599"/>
      <c r="K343" s="599"/>
      <c r="L343" s="599"/>
      <c r="M343" s="599"/>
      <c r="N343" s="599"/>
      <c r="O343" s="599"/>
      <c r="P343" s="599"/>
      <c r="Q343" s="599"/>
      <c r="R343" s="599"/>
      <c r="S343" s="599"/>
      <c r="T343" s="599"/>
      <c r="U343" s="599"/>
      <c r="V343" s="599"/>
      <c r="W343" s="599"/>
      <c r="X343" s="599"/>
      <c r="Y343" s="599"/>
      <c r="Z343" s="599"/>
    </row>
    <row r="344" spans="1:26" ht="10.5" customHeight="1">
      <c r="A344" s="599"/>
      <c r="B344" s="599"/>
      <c r="C344" s="599"/>
      <c r="D344" s="599"/>
      <c r="E344" s="599"/>
      <c r="F344" s="599"/>
      <c r="G344" s="599"/>
      <c r="H344" s="599"/>
      <c r="I344" s="599"/>
      <c r="J344" s="599"/>
      <c r="K344" s="599"/>
      <c r="L344" s="599"/>
      <c r="M344" s="599"/>
      <c r="N344" s="599"/>
      <c r="O344" s="599"/>
      <c r="P344" s="599"/>
      <c r="Q344" s="599"/>
      <c r="R344" s="599"/>
      <c r="S344" s="599"/>
      <c r="T344" s="599"/>
      <c r="U344" s="599"/>
      <c r="V344" s="599"/>
      <c r="W344" s="599"/>
      <c r="X344" s="599"/>
      <c r="Y344" s="599"/>
      <c r="Z344" s="599"/>
    </row>
    <row r="345" spans="1:26" ht="10.5" customHeight="1">
      <c r="A345" s="599"/>
      <c r="B345" s="599"/>
      <c r="C345" s="599"/>
      <c r="D345" s="599"/>
      <c r="E345" s="599"/>
      <c r="F345" s="599"/>
      <c r="G345" s="599"/>
      <c r="H345" s="599"/>
      <c r="I345" s="599"/>
      <c r="J345" s="599"/>
      <c r="K345" s="599"/>
      <c r="L345" s="599"/>
      <c r="M345" s="599"/>
      <c r="N345" s="599"/>
      <c r="O345" s="599"/>
      <c r="P345" s="599"/>
      <c r="Q345" s="599"/>
      <c r="R345" s="599"/>
      <c r="S345" s="599"/>
      <c r="T345" s="599"/>
      <c r="U345" s="599"/>
      <c r="V345" s="599"/>
      <c r="W345" s="599"/>
      <c r="X345" s="599"/>
      <c r="Y345" s="599"/>
      <c r="Z345" s="599"/>
    </row>
    <row r="346" spans="1:26" ht="10.5" customHeight="1">
      <c r="A346" s="599"/>
      <c r="B346" s="599"/>
      <c r="C346" s="599"/>
      <c r="D346" s="599"/>
      <c r="E346" s="599"/>
      <c r="F346" s="599"/>
      <c r="G346" s="599"/>
      <c r="H346" s="599"/>
      <c r="I346" s="599"/>
      <c r="J346" s="599"/>
      <c r="K346" s="599"/>
      <c r="L346" s="599"/>
      <c r="M346" s="599"/>
      <c r="N346" s="599"/>
      <c r="O346" s="599"/>
      <c r="P346" s="599"/>
      <c r="Q346" s="599"/>
      <c r="R346" s="599"/>
      <c r="S346" s="599"/>
      <c r="T346" s="599"/>
      <c r="U346" s="599"/>
      <c r="V346" s="599"/>
      <c r="W346" s="599"/>
      <c r="X346" s="599"/>
      <c r="Y346" s="599"/>
      <c r="Z346" s="599"/>
    </row>
    <row r="347" spans="1:26" ht="10.5" customHeight="1">
      <c r="A347" s="599"/>
      <c r="B347" s="599"/>
      <c r="C347" s="599"/>
      <c r="D347" s="599"/>
      <c r="E347" s="599"/>
      <c r="F347" s="599"/>
      <c r="G347" s="599"/>
      <c r="H347" s="599"/>
      <c r="I347" s="599"/>
      <c r="J347" s="599"/>
      <c r="K347" s="599"/>
      <c r="L347" s="599"/>
      <c r="M347" s="599"/>
      <c r="N347" s="599"/>
      <c r="O347" s="599"/>
      <c r="P347" s="599"/>
      <c r="Q347" s="599"/>
      <c r="R347" s="599"/>
      <c r="S347" s="599"/>
      <c r="T347" s="599"/>
      <c r="U347" s="599"/>
      <c r="V347" s="599"/>
      <c r="W347" s="599"/>
      <c r="X347" s="599"/>
      <c r="Y347" s="599"/>
      <c r="Z347" s="599"/>
    </row>
    <row r="348" spans="1:26" ht="10.5" customHeight="1">
      <c r="A348" s="599"/>
      <c r="B348" s="599"/>
      <c r="C348" s="599"/>
      <c r="D348" s="599"/>
      <c r="E348" s="599"/>
      <c r="F348" s="599"/>
      <c r="G348" s="599"/>
      <c r="H348" s="599"/>
      <c r="I348" s="599"/>
      <c r="J348" s="599"/>
      <c r="K348" s="599"/>
      <c r="L348" s="599"/>
      <c r="M348" s="599"/>
      <c r="N348" s="599"/>
      <c r="O348" s="599"/>
      <c r="P348" s="599"/>
      <c r="Q348" s="599"/>
      <c r="R348" s="599"/>
      <c r="S348" s="599"/>
      <c r="T348" s="599"/>
      <c r="U348" s="599"/>
      <c r="V348" s="599"/>
      <c r="W348" s="599"/>
      <c r="X348" s="599"/>
      <c r="Y348" s="599"/>
      <c r="Z348" s="599"/>
    </row>
    <row r="349" spans="1:26" ht="10.5" customHeight="1">
      <c r="A349" s="599"/>
      <c r="B349" s="599"/>
      <c r="C349" s="599"/>
      <c r="D349" s="599"/>
      <c r="E349" s="599"/>
      <c r="F349" s="599"/>
      <c r="G349" s="599"/>
      <c r="H349" s="599"/>
      <c r="I349" s="599"/>
      <c r="J349" s="599"/>
      <c r="K349" s="599"/>
      <c r="L349" s="599"/>
      <c r="M349" s="599"/>
      <c r="N349" s="599"/>
      <c r="O349" s="599"/>
      <c r="P349" s="599"/>
      <c r="Q349" s="599"/>
      <c r="R349" s="599"/>
      <c r="S349" s="599"/>
      <c r="T349" s="599"/>
      <c r="U349" s="599"/>
      <c r="V349" s="599"/>
      <c r="W349" s="599"/>
      <c r="X349" s="599"/>
      <c r="Y349" s="599"/>
      <c r="Z349" s="599"/>
    </row>
    <row r="350" spans="1:26" ht="10.5" customHeight="1">
      <c r="A350" s="599"/>
      <c r="B350" s="599"/>
      <c r="C350" s="599"/>
      <c r="D350" s="599"/>
      <c r="E350" s="599"/>
      <c r="F350" s="599"/>
      <c r="G350" s="599"/>
      <c r="H350" s="599"/>
      <c r="I350" s="599"/>
      <c r="J350" s="599"/>
      <c r="K350" s="599"/>
      <c r="L350" s="599"/>
      <c r="M350" s="599"/>
      <c r="N350" s="599"/>
      <c r="O350" s="599"/>
      <c r="P350" s="599"/>
      <c r="Q350" s="599"/>
      <c r="R350" s="599"/>
      <c r="S350" s="599"/>
      <c r="T350" s="599"/>
      <c r="U350" s="599"/>
      <c r="V350" s="599"/>
      <c r="W350" s="599"/>
      <c r="X350" s="599"/>
      <c r="Y350" s="599"/>
      <c r="Z350" s="599"/>
    </row>
    <row r="351" spans="1:26" ht="10.5" customHeight="1">
      <c r="A351" s="599"/>
      <c r="B351" s="599"/>
      <c r="C351" s="599"/>
      <c r="D351" s="599"/>
      <c r="E351" s="599"/>
      <c r="F351" s="599"/>
      <c r="G351" s="599"/>
      <c r="H351" s="599"/>
      <c r="I351" s="599"/>
      <c r="J351" s="599"/>
      <c r="K351" s="599"/>
      <c r="L351" s="599"/>
      <c r="M351" s="599"/>
      <c r="N351" s="599"/>
      <c r="O351" s="599"/>
      <c r="P351" s="599"/>
      <c r="Q351" s="599"/>
      <c r="R351" s="599"/>
      <c r="S351" s="599"/>
      <c r="T351" s="599"/>
      <c r="U351" s="599"/>
      <c r="V351" s="599"/>
      <c r="W351" s="599"/>
      <c r="X351" s="599"/>
      <c r="Y351" s="599"/>
      <c r="Z351" s="599"/>
    </row>
    <row r="352" spans="1:26" ht="10.5" customHeight="1">
      <c r="A352" s="599"/>
      <c r="B352" s="599"/>
      <c r="C352" s="599"/>
      <c r="D352" s="599"/>
      <c r="E352" s="599"/>
      <c r="F352" s="599"/>
      <c r="G352" s="599"/>
      <c r="H352" s="599"/>
      <c r="I352" s="599"/>
      <c r="J352" s="599"/>
      <c r="K352" s="599"/>
      <c r="L352" s="599"/>
      <c r="M352" s="599"/>
      <c r="N352" s="599"/>
      <c r="O352" s="599"/>
      <c r="P352" s="599"/>
      <c r="Q352" s="599"/>
      <c r="R352" s="599"/>
      <c r="S352" s="599"/>
      <c r="T352" s="599"/>
      <c r="U352" s="599"/>
      <c r="V352" s="599"/>
      <c r="W352" s="599"/>
      <c r="X352" s="599"/>
      <c r="Y352" s="599"/>
      <c r="Z352" s="599"/>
    </row>
    <row r="353" spans="1:26" ht="10.5" customHeight="1">
      <c r="A353" s="599"/>
      <c r="B353" s="599"/>
      <c r="C353" s="599"/>
      <c r="D353" s="599"/>
      <c r="E353" s="599"/>
      <c r="F353" s="599"/>
      <c r="G353" s="599"/>
      <c r="H353" s="599"/>
      <c r="I353" s="599"/>
      <c r="J353" s="599"/>
      <c r="K353" s="599"/>
      <c r="L353" s="599"/>
      <c r="M353" s="599"/>
      <c r="N353" s="599"/>
      <c r="O353" s="599"/>
      <c r="P353" s="599"/>
      <c r="Q353" s="599"/>
      <c r="R353" s="599"/>
      <c r="S353" s="599"/>
      <c r="T353" s="599"/>
      <c r="U353" s="599"/>
      <c r="V353" s="599"/>
      <c r="W353" s="599"/>
      <c r="X353" s="599"/>
      <c r="Y353" s="599"/>
      <c r="Z353" s="599"/>
    </row>
    <row r="354" spans="1:26" ht="10.5" customHeight="1">
      <c r="A354" s="599"/>
      <c r="B354" s="599"/>
      <c r="C354" s="599"/>
      <c r="D354" s="599"/>
      <c r="E354" s="599"/>
      <c r="F354" s="599"/>
      <c r="G354" s="599"/>
      <c r="H354" s="599"/>
      <c r="I354" s="599"/>
      <c r="J354" s="599"/>
      <c r="K354" s="599"/>
      <c r="L354" s="599"/>
      <c r="M354" s="599"/>
      <c r="N354" s="599"/>
      <c r="O354" s="599"/>
      <c r="P354" s="599"/>
      <c r="Q354" s="599"/>
      <c r="R354" s="599"/>
      <c r="S354" s="599"/>
      <c r="T354" s="599"/>
      <c r="U354" s="599"/>
      <c r="V354" s="599"/>
      <c r="W354" s="599"/>
      <c r="X354" s="599"/>
      <c r="Y354" s="599"/>
      <c r="Z354" s="599"/>
    </row>
    <row r="355" spans="1:26" ht="10.5" customHeight="1">
      <c r="A355" s="599"/>
      <c r="B355" s="599"/>
      <c r="C355" s="599"/>
      <c r="D355" s="599"/>
      <c r="E355" s="599"/>
      <c r="F355" s="599"/>
      <c r="G355" s="599"/>
      <c r="H355" s="599"/>
      <c r="I355" s="599"/>
      <c r="J355" s="599"/>
      <c r="K355" s="599"/>
      <c r="L355" s="599"/>
      <c r="M355" s="599"/>
      <c r="N355" s="599"/>
      <c r="O355" s="599"/>
      <c r="P355" s="599"/>
      <c r="Q355" s="599"/>
      <c r="R355" s="599"/>
      <c r="S355" s="599"/>
      <c r="T355" s="599"/>
      <c r="U355" s="599"/>
      <c r="V355" s="599"/>
      <c r="W355" s="599"/>
      <c r="X355" s="599"/>
      <c r="Y355" s="599"/>
      <c r="Z355" s="599"/>
    </row>
    <row r="356" spans="1:26" ht="10.5" customHeight="1">
      <c r="A356" s="599"/>
      <c r="B356" s="599"/>
      <c r="C356" s="599"/>
      <c r="D356" s="599"/>
      <c r="E356" s="599"/>
      <c r="F356" s="599"/>
      <c r="G356" s="599"/>
      <c r="H356" s="599"/>
      <c r="I356" s="599"/>
      <c r="J356" s="599"/>
      <c r="K356" s="599"/>
      <c r="L356" s="599"/>
      <c r="M356" s="599"/>
      <c r="N356" s="599"/>
      <c r="O356" s="599"/>
      <c r="P356" s="599"/>
      <c r="Q356" s="599"/>
      <c r="R356" s="599"/>
      <c r="S356" s="599"/>
      <c r="T356" s="599"/>
      <c r="U356" s="599"/>
      <c r="V356" s="599"/>
      <c r="W356" s="599"/>
      <c r="X356" s="599"/>
      <c r="Y356" s="599"/>
      <c r="Z356" s="599"/>
    </row>
    <row r="357" spans="1:26" ht="10.5" customHeight="1">
      <c r="A357" s="599"/>
      <c r="B357" s="599"/>
      <c r="C357" s="599"/>
      <c r="D357" s="599"/>
      <c r="E357" s="599"/>
      <c r="F357" s="599"/>
      <c r="G357" s="599"/>
      <c r="H357" s="599"/>
      <c r="I357" s="599"/>
      <c r="J357" s="599"/>
      <c r="K357" s="599"/>
      <c r="L357" s="599"/>
      <c r="M357" s="599"/>
      <c r="N357" s="599"/>
      <c r="O357" s="599"/>
      <c r="P357" s="599"/>
      <c r="Q357" s="599"/>
      <c r="R357" s="599"/>
      <c r="S357" s="599"/>
      <c r="T357" s="599"/>
      <c r="U357" s="599"/>
      <c r="V357" s="599"/>
      <c r="W357" s="599"/>
      <c r="X357" s="599"/>
      <c r="Y357" s="599"/>
      <c r="Z357" s="599"/>
    </row>
    <row r="358" spans="1:26" ht="10.5" customHeight="1">
      <c r="A358" s="599"/>
      <c r="B358" s="599"/>
      <c r="C358" s="599"/>
      <c r="D358" s="599"/>
      <c r="E358" s="599"/>
      <c r="F358" s="599"/>
      <c r="G358" s="599"/>
      <c r="H358" s="599"/>
      <c r="I358" s="599"/>
      <c r="J358" s="599"/>
      <c r="K358" s="599"/>
      <c r="L358" s="599"/>
      <c r="M358" s="599"/>
      <c r="N358" s="599"/>
      <c r="O358" s="599"/>
      <c r="P358" s="599"/>
      <c r="Q358" s="599"/>
      <c r="R358" s="599"/>
      <c r="S358" s="599"/>
      <c r="T358" s="599"/>
      <c r="U358" s="599"/>
      <c r="V358" s="599"/>
      <c r="W358" s="599"/>
      <c r="X358" s="599"/>
      <c r="Y358" s="599"/>
      <c r="Z358" s="599"/>
    </row>
    <row r="359" spans="1:26" ht="10.5" customHeight="1">
      <c r="A359" s="599"/>
      <c r="B359" s="599"/>
      <c r="C359" s="599"/>
      <c r="D359" s="599"/>
      <c r="E359" s="599"/>
      <c r="F359" s="599"/>
      <c r="G359" s="599"/>
      <c r="H359" s="599"/>
      <c r="I359" s="599"/>
      <c r="J359" s="599"/>
      <c r="K359" s="599"/>
      <c r="L359" s="599"/>
      <c r="M359" s="599"/>
      <c r="N359" s="599"/>
      <c r="O359" s="599"/>
      <c r="P359" s="599"/>
      <c r="Q359" s="599"/>
      <c r="R359" s="599"/>
      <c r="S359" s="599"/>
      <c r="T359" s="599"/>
      <c r="U359" s="599"/>
      <c r="V359" s="599"/>
      <c r="W359" s="599"/>
      <c r="X359" s="599"/>
      <c r="Y359" s="599"/>
      <c r="Z359" s="599"/>
    </row>
    <row r="360" spans="1:26" ht="10.5" customHeight="1">
      <c r="A360" s="599"/>
      <c r="B360" s="599"/>
      <c r="C360" s="599"/>
      <c r="D360" s="599"/>
      <c r="E360" s="599"/>
      <c r="F360" s="599"/>
      <c r="G360" s="599"/>
      <c r="H360" s="599"/>
      <c r="I360" s="599"/>
      <c r="J360" s="599"/>
      <c r="K360" s="599"/>
      <c r="L360" s="599"/>
      <c r="M360" s="599"/>
      <c r="N360" s="599"/>
      <c r="O360" s="599"/>
      <c r="P360" s="599"/>
      <c r="Q360" s="599"/>
      <c r="R360" s="599"/>
      <c r="S360" s="599"/>
      <c r="T360" s="599"/>
      <c r="U360" s="599"/>
      <c r="V360" s="599"/>
      <c r="W360" s="599"/>
      <c r="X360" s="599"/>
      <c r="Y360" s="599"/>
      <c r="Z360" s="599"/>
    </row>
    <row r="361" spans="1:26" ht="10.5" customHeight="1">
      <c r="A361" s="599"/>
      <c r="B361" s="599"/>
      <c r="C361" s="599"/>
      <c r="D361" s="599"/>
      <c r="E361" s="599"/>
      <c r="F361" s="599"/>
      <c r="G361" s="599"/>
      <c r="H361" s="599"/>
      <c r="I361" s="599"/>
      <c r="J361" s="599"/>
      <c r="K361" s="599"/>
      <c r="L361" s="599"/>
      <c r="M361" s="599"/>
      <c r="N361" s="599"/>
      <c r="O361" s="599"/>
      <c r="P361" s="599"/>
      <c r="Q361" s="599"/>
      <c r="R361" s="599"/>
      <c r="S361" s="599"/>
      <c r="T361" s="599"/>
      <c r="U361" s="599"/>
      <c r="V361" s="599"/>
      <c r="W361" s="599"/>
      <c r="X361" s="599"/>
      <c r="Y361" s="599"/>
      <c r="Z361" s="599"/>
    </row>
    <row r="362" spans="1:26" ht="10.5" customHeight="1">
      <c r="A362" s="599"/>
      <c r="B362" s="599"/>
      <c r="C362" s="599"/>
      <c r="D362" s="599"/>
      <c r="E362" s="599"/>
      <c r="F362" s="599"/>
      <c r="G362" s="599"/>
      <c r="H362" s="599"/>
      <c r="I362" s="599"/>
      <c r="J362" s="599"/>
      <c r="K362" s="599"/>
      <c r="L362" s="599"/>
      <c r="M362" s="599"/>
      <c r="N362" s="599"/>
      <c r="O362" s="599"/>
      <c r="P362" s="599"/>
      <c r="Q362" s="599"/>
      <c r="R362" s="599"/>
      <c r="S362" s="599"/>
      <c r="T362" s="599"/>
      <c r="U362" s="599"/>
      <c r="V362" s="599"/>
      <c r="W362" s="599"/>
      <c r="X362" s="599"/>
      <c r="Y362" s="599"/>
      <c r="Z362" s="599"/>
    </row>
    <row r="363" spans="1:26" ht="10.5" customHeight="1">
      <c r="A363" s="599"/>
      <c r="B363" s="599"/>
      <c r="C363" s="599"/>
      <c r="D363" s="599"/>
      <c r="E363" s="599"/>
      <c r="F363" s="599"/>
      <c r="G363" s="599"/>
      <c r="H363" s="599"/>
      <c r="I363" s="599"/>
      <c r="J363" s="599"/>
      <c r="K363" s="599"/>
      <c r="L363" s="599"/>
      <c r="M363" s="599"/>
      <c r="N363" s="599"/>
      <c r="O363" s="599"/>
      <c r="P363" s="599"/>
      <c r="Q363" s="599"/>
      <c r="R363" s="599"/>
      <c r="S363" s="599"/>
      <c r="T363" s="599"/>
      <c r="U363" s="599"/>
      <c r="V363" s="599"/>
      <c r="W363" s="599"/>
      <c r="X363" s="599"/>
      <c r="Y363" s="599"/>
      <c r="Z363" s="599"/>
    </row>
    <row r="364" spans="1:26" ht="10.5" customHeight="1">
      <c r="A364" s="599"/>
      <c r="B364" s="599"/>
      <c r="C364" s="599"/>
      <c r="D364" s="599"/>
      <c r="E364" s="599"/>
      <c r="F364" s="599"/>
      <c r="G364" s="599"/>
      <c r="H364" s="599"/>
      <c r="I364" s="599"/>
      <c r="J364" s="599"/>
      <c r="K364" s="599"/>
      <c r="L364" s="599"/>
      <c r="M364" s="599"/>
      <c r="N364" s="599"/>
      <c r="O364" s="599"/>
      <c r="P364" s="599"/>
      <c r="Q364" s="599"/>
      <c r="R364" s="599"/>
      <c r="S364" s="599"/>
      <c r="T364" s="599"/>
      <c r="U364" s="599"/>
      <c r="V364" s="599"/>
      <c r="W364" s="599"/>
      <c r="X364" s="599"/>
      <c r="Y364" s="599"/>
      <c r="Z364" s="599"/>
    </row>
    <row r="365" spans="1:26" ht="10.5" customHeight="1">
      <c r="A365" s="599"/>
      <c r="B365" s="599"/>
      <c r="C365" s="599"/>
      <c r="D365" s="599"/>
      <c r="E365" s="599"/>
      <c r="F365" s="599"/>
      <c r="G365" s="599"/>
      <c r="H365" s="599"/>
      <c r="I365" s="599"/>
      <c r="J365" s="599"/>
      <c r="K365" s="599"/>
      <c r="L365" s="599"/>
      <c r="M365" s="599"/>
      <c r="N365" s="599"/>
      <c r="O365" s="599"/>
      <c r="P365" s="599"/>
      <c r="Q365" s="599"/>
      <c r="R365" s="599"/>
      <c r="S365" s="599"/>
      <c r="T365" s="599"/>
      <c r="U365" s="599"/>
      <c r="V365" s="599"/>
      <c r="W365" s="599"/>
      <c r="X365" s="599"/>
      <c r="Y365" s="599"/>
      <c r="Z365" s="599"/>
    </row>
    <row r="366" spans="1:26" ht="10.5" customHeight="1">
      <c r="A366" s="599"/>
      <c r="B366" s="599"/>
      <c r="C366" s="599"/>
      <c r="D366" s="599"/>
      <c r="E366" s="599"/>
      <c r="F366" s="599"/>
      <c r="G366" s="599"/>
      <c r="H366" s="599"/>
      <c r="I366" s="599"/>
      <c r="J366" s="599"/>
      <c r="K366" s="599"/>
      <c r="L366" s="599"/>
      <c r="M366" s="599"/>
      <c r="N366" s="599"/>
      <c r="O366" s="599"/>
      <c r="P366" s="599"/>
      <c r="Q366" s="599"/>
      <c r="R366" s="599"/>
      <c r="S366" s="599"/>
      <c r="T366" s="599"/>
      <c r="U366" s="599"/>
      <c r="V366" s="599"/>
      <c r="W366" s="599"/>
      <c r="X366" s="599"/>
      <c r="Y366" s="599"/>
      <c r="Z366" s="599"/>
    </row>
    <row r="367" spans="1:26" ht="10.5" customHeight="1">
      <c r="A367" s="599"/>
      <c r="B367" s="599"/>
      <c r="C367" s="599"/>
      <c r="D367" s="599"/>
      <c r="E367" s="599"/>
      <c r="F367" s="599"/>
      <c r="G367" s="599"/>
      <c r="H367" s="599"/>
      <c r="I367" s="599"/>
      <c r="J367" s="599"/>
      <c r="K367" s="599"/>
      <c r="L367" s="599"/>
      <c r="M367" s="599"/>
      <c r="N367" s="599"/>
      <c r="O367" s="599"/>
      <c r="P367" s="599"/>
      <c r="Q367" s="599"/>
      <c r="R367" s="599"/>
      <c r="S367" s="599"/>
      <c r="T367" s="599"/>
      <c r="U367" s="599"/>
      <c r="V367" s="599"/>
      <c r="W367" s="599"/>
      <c r="X367" s="599"/>
      <c r="Y367" s="599"/>
      <c r="Z367" s="599"/>
    </row>
    <row r="368" spans="1:26" ht="10.5" customHeight="1">
      <c r="A368" s="599"/>
      <c r="B368" s="599"/>
      <c r="C368" s="599"/>
      <c r="D368" s="599"/>
      <c r="E368" s="599"/>
      <c r="F368" s="599"/>
      <c r="G368" s="599"/>
      <c r="H368" s="599"/>
      <c r="I368" s="599"/>
      <c r="J368" s="599"/>
      <c r="K368" s="599"/>
      <c r="L368" s="599"/>
      <c r="M368" s="599"/>
      <c r="N368" s="599"/>
      <c r="O368" s="599"/>
      <c r="P368" s="599"/>
      <c r="Q368" s="599"/>
      <c r="R368" s="599"/>
      <c r="S368" s="599"/>
      <c r="T368" s="599"/>
      <c r="U368" s="599"/>
      <c r="V368" s="599"/>
      <c r="W368" s="599"/>
      <c r="X368" s="599"/>
      <c r="Y368" s="599"/>
      <c r="Z368" s="599"/>
    </row>
    <row r="369" spans="1:26" ht="10.5" customHeight="1">
      <c r="A369" s="599"/>
      <c r="B369" s="599"/>
      <c r="C369" s="599"/>
      <c r="D369" s="599"/>
      <c r="E369" s="599"/>
      <c r="F369" s="599"/>
      <c r="G369" s="599"/>
      <c r="H369" s="599"/>
      <c r="I369" s="599"/>
      <c r="J369" s="599"/>
      <c r="K369" s="599"/>
      <c r="L369" s="599"/>
      <c r="M369" s="599"/>
      <c r="N369" s="599"/>
      <c r="O369" s="599"/>
      <c r="P369" s="599"/>
      <c r="Q369" s="599"/>
      <c r="R369" s="599"/>
      <c r="S369" s="599"/>
      <c r="T369" s="599"/>
      <c r="U369" s="599"/>
      <c r="V369" s="599"/>
      <c r="W369" s="599"/>
      <c r="X369" s="599"/>
      <c r="Y369" s="599"/>
      <c r="Z369" s="599"/>
    </row>
    <row r="370" spans="1:26" ht="10.5" customHeight="1">
      <c r="A370" s="599"/>
      <c r="B370" s="599"/>
      <c r="C370" s="599"/>
      <c r="D370" s="599"/>
      <c r="E370" s="599"/>
      <c r="F370" s="599"/>
      <c r="G370" s="599"/>
      <c r="H370" s="599"/>
      <c r="I370" s="599"/>
      <c r="J370" s="599"/>
      <c r="K370" s="599"/>
      <c r="L370" s="599"/>
      <c r="M370" s="599"/>
      <c r="N370" s="599"/>
      <c r="O370" s="599"/>
      <c r="P370" s="599"/>
      <c r="Q370" s="599"/>
      <c r="R370" s="599"/>
      <c r="S370" s="599"/>
      <c r="T370" s="599"/>
      <c r="U370" s="599"/>
      <c r="V370" s="599"/>
      <c r="W370" s="599"/>
      <c r="X370" s="599"/>
      <c r="Y370" s="599"/>
      <c r="Z370" s="599"/>
    </row>
    <row r="371" spans="1:26" ht="10.5" customHeight="1">
      <c r="A371" s="599"/>
      <c r="B371" s="599"/>
      <c r="C371" s="599"/>
      <c r="D371" s="599"/>
      <c r="E371" s="599"/>
      <c r="F371" s="599"/>
      <c r="G371" s="599"/>
      <c r="H371" s="599"/>
      <c r="I371" s="599"/>
      <c r="J371" s="599"/>
      <c r="K371" s="599"/>
      <c r="L371" s="599"/>
      <c r="M371" s="599"/>
      <c r="N371" s="599"/>
      <c r="O371" s="599"/>
      <c r="P371" s="599"/>
      <c r="Q371" s="599"/>
      <c r="R371" s="599"/>
      <c r="S371" s="599"/>
      <c r="T371" s="599"/>
      <c r="U371" s="599"/>
      <c r="V371" s="599"/>
      <c r="W371" s="599"/>
      <c r="X371" s="599"/>
      <c r="Y371" s="599"/>
      <c r="Z371" s="599"/>
    </row>
    <row r="372" spans="1:26" ht="10.5" customHeight="1">
      <c r="A372" s="599"/>
      <c r="B372" s="599"/>
      <c r="C372" s="599"/>
      <c r="D372" s="599"/>
      <c r="E372" s="599"/>
      <c r="F372" s="599"/>
      <c r="G372" s="599"/>
      <c r="H372" s="599"/>
      <c r="I372" s="599"/>
      <c r="J372" s="599"/>
      <c r="K372" s="599"/>
      <c r="L372" s="599"/>
      <c r="M372" s="599"/>
      <c r="N372" s="599"/>
      <c r="O372" s="599"/>
      <c r="P372" s="599"/>
      <c r="Q372" s="599"/>
      <c r="R372" s="599"/>
      <c r="S372" s="599"/>
      <c r="T372" s="599"/>
      <c r="U372" s="599"/>
      <c r="V372" s="599"/>
      <c r="W372" s="599"/>
      <c r="X372" s="599"/>
      <c r="Y372" s="599"/>
      <c r="Z372" s="599"/>
    </row>
    <row r="373" spans="1:26" ht="10.5" customHeight="1">
      <c r="A373" s="599"/>
      <c r="B373" s="599"/>
      <c r="C373" s="599"/>
      <c r="D373" s="599"/>
      <c r="E373" s="599"/>
      <c r="F373" s="599"/>
      <c r="G373" s="599"/>
      <c r="H373" s="599"/>
      <c r="I373" s="599"/>
      <c r="J373" s="599"/>
      <c r="K373" s="599"/>
      <c r="L373" s="599"/>
      <c r="M373" s="599"/>
      <c r="N373" s="599"/>
      <c r="O373" s="599"/>
      <c r="P373" s="599"/>
      <c r="Q373" s="599"/>
      <c r="R373" s="599"/>
      <c r="S373" s="599"/>
      <c r="T373" s="599"/>
      <c r="U373" s="599"/>
      <c r="V373" s="599"/>
      <c r="W373" s="599"/>
      <c r="X373" s="599"/>
      <c r="Y373" s="599"/>
      <c r="Z373" s="599"/>
    </row>
    <row r="374" spans="1:26" ht="10.5" customHeight="1">
      <c r="A374" s="599"/>
      <c r="B374" s="599"/>
      <c r="C374" s="599"/>
      <c r="D374" s="599"/>
      <c r="E374" s="599"/>
      <c r="F374" s="599"/>
      <c r="G374" s="599"/>
      <c r="H374" s="599"/>
      <c r="I374" s="599"/>
      <c r="J374" s="599"/>
      <c r="K374" s="599"/>
      <c r="L374" s="599"/>
      <c r="M374" s="599"/>
      <c r="N374" s="599"/>
      <c r="O374" s="599"/>
      <c r="P374" s="599"/>
      <c r="Q374" s="599"/>
      <c r="R374" s="599"/>
      <c r="S374" s="599"/>
      <c r="T374" s="599"/>
      <c r="U374" s="599"/>
      <c r="V374" s="599"/>
      <c r="W374" s="599"/>
      <c r="X374" s="599"/>
      <c r="Y374" s="599"/>
      <c r="Z374" s="599"/>
    </row>
    <row r="375" spans="1:26" ht="10.5" customHeight="1">
      <c r="A375" s="599"/>
      <c r="B375" s="599"/>
      <c r="C375" s="599"/>
      <c r="D375" s="599"/>
      <c r="E375" s="599"/>
      <c r="F375" s="599"/>
      <c r="G375" s="599"/>
      <c r="H375" s="599"/>
      <c r="I375" s="599"/>
      <c r="J375" s="599"/>
      <c r="K375" s="599"/>
      <c r="L375" s="599"/>
      <c r="M375" s="599"/>
      <c r="N375" s="599"/>
      <c r="O375" s="599"/>
      <c r="P375" s="599"/>
      <c r="Q375" s="599"/>
      <c r="R375" s="599"/>
      <c r="S375" s="599"/>
      <c r="T375" s="599"/>
      <c r="U375" s="599"/>
      <c r="V375" s="599"/>
      <c r="W375" s="599"/>
      <c r="X375" s="599"/>
      <c r="Y375" s="599"/>
      <c r="Z375" s="599"/>
    </row>
    <row r="376" spans="1:26" ht="10.5" customHeight="1">
      <c r="A376" s="599"/>
      <c r="B376" s="599"/>
      <c r="C376" s="599"/>
      <c r="D376" s="599"/>
      <c r="E376" s="599"/>
      <c r="F376" s="599"/>
      <c r="G376" s="599"/>
      <c r="H376" s="599"/>
      <c r="I376" s="599"/>
      <c r="J376" s="599"/>
      <c r="K376" s="599"/>
      <c r="L376" s="599"/>
      <c r="M376" s="599"/>
      <c r="N376" s="599"/>
      <c r="O376" s="599"/>
      <c r="P376" s="599"/>
      <c r="Q376" s="599"/>
      <c r="R376" s="599"/>
      <c r="S376" s="599"/>
      <c r="T376" s="599"/>
      <c r="U376" s="599"/>
      <c r="V376" s="599"/>
      <c r="W376" s="599"/>
      <c r="X376" s="599"/>
      <c r="Y376" s="599"/>
      <c r="Z376" s="599"/>
    </row>
    <row r="377" spans="1:26" ht="10.5" customHeight="1">
      <c r="A377" s="599"/>
      <c r="B377" s="599"/>
      <c r="C377" s="599"/>
      <c r="D377" s="599"/>
      <c r="E377" s="599"/>
      <c r="F377" s="599"/>
      <c r="G377" s="599"/>
      <c r="H377" s="599"/>
      <c r="I377" s="599"/>
      <c r="J377" s="599"/>
      <c r="K377" s="599"/>
      <c r="L377" s="599"/>
      <c r="M377" s="599"/>
      <c r="N377" s="599"/>
      <c r="O377" s="599"/>
      <c r="P377" s="599"/>
      <c r="Q377" s="599"/>
      <c r="R377" s="599"/>
      <c r="S377" s="599"/>
      <c r="T377" s="599"/>
      <c r="U377" s="599"/>
      <c r="V377" s="599"/>
      <c r="W377" s="599"/>
      <c r="X377" s="599"/>
      <c r="Y377" s="599"/>
      <c r="Z377" s="599"/>
    </row>
    <row r="378" spans="1:26" ht="10.5" customHeight="1">
      <c r="A378" s="599"/>
      <c r="B378" s="599"/>
      <c r="C378" s="599"/>
      <c r="D378" s="599"/>
      <c r="E378" s="599"/>
      <c r="F378" s="599"/>
      <c r="G378" s="599"/>
      <c r="H378" s="599"/>
      <c r="I378" s="599"/>
      <c r="J378" s="599"/>
      <c r="K378" s="599"/>
      <c r="L378" s="599"/>
      <c r="M378" s="599"/>
      <c r="N378" s="599"/>
      <c r="O378" s="599"/>
      <c r="P378" s="599"/>
      <c r="Q378" s="599"/>
      <c r="R378" s="599"/>
      <c r="S378" s="599"/>
      <c r="T378" s="599"/>
      <c r="U378" s="599"/>
      <c r="V378" s="599"/>
      <c r="W378" s="599"/>
      <c r="X378" s="599"/>
      <c r="Y378" s="599"/>
      <c r="Z378" s="599"/>
    </row>
    <row r="379" spans="1:26" ht="10.5" customHeight="1">
      <c r="A379" s="599"/>
      <c r="B379" s="599"/>
      <c r="C379" s="599"/>
      <c r="D379" s="599"/>
      <c r="E379" s="599"/>
      <c r="F379" s="599"/>
      <c r="G379" s="599"/>
      <c r="H379" s="599"/>
      <c r="I379" s="599"/>
      <c r="J379" s="599"/>
      <c r="K379" s="599"/>
      <c r="L379" s="599"/>
      <c r="M379" s="599"/>
      <c r="N379" s="599"/>
      <c r="O379" s="599"/>
      <c r="P379" s="599"/>
      <c r="Q379" s="599"/>
      <c r="R379" s="599"/>
      <c r="S379" s="599"/>
      <c r="T379" s="599"/>
      <c r="U379" s="599"/>
      <c r="V379" s="599"/>
      <c r="W379" s="599"/>
      <c r="X379" s="599"/>
      <c r="Y379" s="599"/>
      <c r="Z379" s="599"/>
    </row>
    <row r="380" spans="1:26" ht="10.5" customHeight="1">
      <c r="A380" s="599"/>
      <c r="B380" s="599"/>
      <c r="C380" s="599"/>
      <c r="D380" s="599"/>
      <c r="E380" s="599"/>
      <c r="F380" s="599"/>
      <c r="G380" s="599"/>
      <c r="H380" s="599"/>
      <c r="I380" s="599"/>
      <c r="J380" s="599"/>
      <c r="K380" s="599"/>
      <c r="L380" s="599"/>
      <c r="M380" s="599"/>
      <c r="N380" s="599"/>
      <c r="O380" s="599"/>
      <c r="P380" s="599"/>
      <c r="Q380" s="599"/>
      <c r="R380" s="599"/>
      <c r="S380" s="599"/>
      <c r="T380" s="599"/>
      <c r="U380" s="599"/>
      <c r="V380" s="599"/>
      <c r="W380" s="599"/>
      <c r="X380" s="599"/>
      <c r="Y380" s="599"/>
      <c r="Z380" s="599"/>
    </row>
    <row r="381" spans="1:26" ht="10.5" customHeight="1">
      <c r="A381" s="599"/>
      <c r="B381" s="599"/>
      <c r="C381" s="599"/>
      <c r="D381" s="599"/>
      <c r="E381" s="599"/>
      <c r="F381" s="599"/>
      <c r="G381" s="599"/>
      <c r="H381" s="599"/>
      <c r="I381" s="599"/>
      <c r="J381" s="599"/>
      <c r="K381" s="599"/>
      <c r="L381" s="599"/>
      <c r="M381" s="599"/>
      <c r="N381" s="599"/>
      <c r="O381" s="599"/>
      <c r="P381" s="599"/>
      <c r="Q381" s="599"/>
      <c r="R381" s="599"/>
      <c r="S381" s="599"/>
      <c r="T381" s="599"/>
      <c r="U381" s="599"/>
      <c r="V381" s="599"/>
      <c r="W381" s="599"/>
      <c r="X381" s="599"/>
      <c r="Y381" s="599"/>
      <c r="Z381" s="599"/>
    </row>
    <row r="382" spans="1:26" ht="10.5" customHeight="1">
      <c r="A382" s="599"/>
      <c r="B382" s="599"/>
      <c r="C382" s="599"/>
      <c r="D382" s="599"/>
      <c r="E382" s="599"/>
      <c r="F382" s="599"/>
      <c r="G382" s="599"/>
      <c r="H382" s="599"/>
      <c r="I382" s="599"/>
      <c r="J382" s="599"/>
      <c r="K382" s="599"/>
      <c r="L382" s="599"/>
      <c r="M382" s="599"/>
      <c r="N382" s="599"/>
      <c r="O382" s="599"/>
      <c r="P382" s="599"/>
      <c r="Q382" s="599"/>
      <c r="R382" s="599"/>
      <c r="S382" s="599"/>
      <c r="T382" s="599"/>
      <c r="U382" s="599"/>
      <c r="V382" s="599"/>
      <c r="W382" s="599"/>
      <c r="X382" s="599"/>
      <c r="Y382" s="599"/>
      <c r="Z382" s="599"/>
    </row>
    <row r="383" spans="1:26" ht="10.5" customHeight="1">
      <c r="A383" s="599"/>
      <c r="B383" s="599"/>
      <c r="C383" s="599"/>
      <c r="D383" s="599"/>
      <c r="E383" s="599"/>
      <c r="F383" s="599"/>
      <c r="G383" s="599"/>
      <c r="H383" s="599"/>
      <c r="I383" s="599"/>
      <c r="J383" s="599"/>
      <c r="K383" s="599"/>
      <c r="L383" s="599"/>
      <c r="M383" s="599"/>
      <c r="N383" s="599"/>
      <c r="O383" s="599"/>
      <c r="P383" s="599"/>
      <c r="Q383" s="599"/>
      <c r="R383" s="599"/>
      <c r="S383" s="599"/>
      <c r="T383" s="599"/>
      <c r="U383" s="599"/>
      <c r="V383" s="599"/>
      <c r="W383" s="599"/>
      <c r="X383" s="599"/>
      <c r="Y383" s="599"/>
      <c r="Z383" s="599"/>
    </row>
    <row r="384" spans="1:26" ht="10.5" customHeight="1">
      <c r="A384" s="599"/>
      <c r="B384" s="599"/>
      <c r="C384" s="599"/>
      <c r="D384" s="599"/>
      <c r="E384" s="599"/>
      <c r="F384" s="599"/>
      <c r="G384" s="599"/>
      <c r="H384" s="599"/>
      <c r="I384" s="599"/>
      <c r="J384" s="599"/>
      <c r="K384" s="599"/>
      <c r="L384" s="599"/>
      <c r="M384" s="599"/>
      <c r="N384" s="599"/>
      <c r="O384" s="599"/>
      <c r="P384" s="599"/>
      <c r="Q384" s="599"/>
      <c r="R384" s="599"/>
      <c r="S384" s="599"/>
      <c r="T384" s="599"/>
      <c r="U384" s="599"/>
      <c r="V384" s="599"/>
      <c r="W384" s="599"/>
      <c r="X384" s="599"/>
      <c r="Y384" s="599"/>
      <c r="Z384" s="599"/>
    </row>
    <row r="385" spans="1:26" ht="10.5" customHeight="1">
      <c r="A385" s="599"/>
      <c r="B385" s="599"/>
      <c r="C385" s="599"/>
      <c r="D385" s="599"/>
      <c r="E385" s="599"/>
      <c r="F385" s="599"/>
      <c r="G385" s="599"/>
      <c r="H385" s="599"/>
      <c r="I385" s="599"/>
      <c r="J385" s="599"/>
      <c r="K385" s="599"/>
      <c r="L385" s="599"/>
      <c r="M385" s="599"/>
      <c r="N385" s="599"/>
      <c r="O385" s="599"/>
      <c r="P385" s="599"/>
      <c r="Q385" s="599"/>
      <c r="R385" s="599"/>
      <c r="S385" s="599"/>
      <c r="T385" s="599"/>
      <c r="U385" s="599"/>
      <c r="V385" s="599"/>
      <c r="W385" s="599"/>
      <c r="X385" s="599"/>
      <c r="Y385" s="599"/>
      <c r="Z385" s="599"/>
    </row>
    <row r="386" spans="1:26" ht="10.5" customHeight="1">
      <c r="A386" s="599"/>
      <c r="B386" s="599"/>
      <c r="C386" s="599"/>
      <c r="D386" s="599"/>
      <c r="E386" s="599"/>
      <c r="F386" s="599"/>
      <c r="G386" s="599"/>
      <c r="H386" s="599"/>
      <c r="I386" s="599"/>
      <c r="J386" s="599"/>
      <c r="K386" s="599"/>
      <c r="L386" s="599"/>
      <c r="M386" s="599"/>
      <c r="N386" s="599"/>
      <c r="O386" s="599"/>
      <c r="P386" s="599"/>
      <c r="Q386" s="599"/>
      <c r="R386" s="599"/>
      <c r="S386" s="599"/>
      <c r="T386" s="599"/>
      <c r="U386" s="599"/>
      <c r="V386" s="599"/>
      <c r="W386" s="599"/>
      <c r="X386" s="599"/>
      <c r="Y386" s="599"/>
      <c r="Z386" s="599"/>
    </row>
    <row r="387" spans="1:26" ht="10.5" customHeight="1">
      <c r="A387" s="599"/>
      <c r="B387" s="599"/>
      <c r="C387" s="599"/>
      <c r="D387" s="599"/>
      <c r="E387" s="599"/>
      <c r="F387" s="599"/>
      <c r="G387" s="599"/>
      <c r="H387" s="599"/>
      <c r="I387" s="599"/>
      <c r="J387" s="599"/>
      <c r="K387" s="599"/>
      <c r="L387" s="599"/>
      <c r="M387" s="599"/>
      <c r="N387" s="599"/>
      <c r="O387" s="599"/>
      <c r="P387" s="599"/>
      <c r="Q387" s="599"/>
      <c r="R387" s="599"/>
      <c r="S387" s="599"/>
      <c r="T387" s="599"/>
      <c r="U387" s="599"/>
      <c r="V387" s="599"/>
      <c r="W387" s="599"/>
      <c r="X387" s="599"/>
      <c r="Y387" s="599"/>
      <c r="Z387" s="599"/>
    </row>
    <row r="388" spans="1:26" ht="10.5" customHeight="1">
      <c r="A388" s="599"/>
      <c r="B388" s="599"/>
      <c r="C388" s="599"/>
      <c r="D388" s="599"/>
      <c r="E388" s="599"/>
      <c r="F388" s="599"/>
      <c r="G388" s="599"/>
      <c r="H388" s="599"/>
      <c r="I388" s="599"/>
      <c r="J388" s="599"/>
      <c r="K388" s="599"/>
      <c r="L388" s="599"/>
      <c r="M388" s="599"/>
      <c r="N388" s="599"/>
      <c r="O388" s="599"/>
      <c r="P388" s="599"/>
      <c r="Q388" s="599"/>
      <c r="R388" s="599"/>
      <c r="S388" s="599"/>
      <c r="T388" s="599"/>
      <c r="U388" s="599"/>
      <c r="V388" s="599"/>
      <c r="W388" s="599"/>
      <c r="X388" s="599"/>
      <c r="Y388" s="599"/>
      <c r="Z388" s="599"/>
    </row>
    <row r="389" spans="1:26" ht="10.5" customHeight="1">
      <c r="A389" s="599"/>
      <c r="B389" s="599"/>
      <c r="C389" s="599"/>
      <c r="D389" s="599"/>
      <c r="E389" s="599"/>
      <c r="F389" s="599"/>
      <c r="G389" s="599"/>
      <c r="H389" s="599"/>
      <c r="I389" s="599"/>
      <c r="J389" s="599"/>
      <c r="K389" s="599"/>
      <c r="L389" s="599"/>
      <c r="M389" s="599"/>
      <c r="N389" s="599"/>
      <c r="O389" s="599"/>
      <c r="P389" s="599"/>
      <c r="Q389" s="599"/>
      <c r="R389" s="599"/>
      <c r="S389" s="599"/>
      <c r="T389" s="599"/>
      <c r="U389" s="599"/>
      <c r="V389" s="599"/>
      <c r="W389" s="599"/>
      <c r="X389" s="599"/>
      <c r="Y389" s="599"/>
      <c r="Z389" s="599"/>
    </row>
    <row r="390" spans="1:26" ht="10.5" customHeight="1">
      <c r="A390" s="599"/>
      <c r="B390" s="599"/>
      <c r="C390" s="599"/>
      <c r="D390" s="599"/>
      <c r="E390" s="599"/>
      <c r="F390" s="599"/>
      <c r="G390" s="599"/>
      <c r="H390" s="599"/>
      <c r="I390" s="599"/>
      <c r="J390" s="599"/>
      <c r="K390" s="599"/>
      <c r="L390" s="599"/>
      <c r="M390" s="599"/>
      <c r="N390" s="599"/>
      <c r="O390" s="599"/>
      <c r="P390" s="599"/>
      <c r="Q390" s="599"/>
      <c r="R390" s="599"/>
      <c r="S390" s="599"/>
      <c r="T390" s="599"/>
      <c r="U390" s="599"/>
      <c r="V390" s="599"/>
      <c r="W390" s="599"/>
      <c r="X390" s="599"/>
      <c r="Y390" s="599"/>
      <c r="Z390" s="599"/>
    </row>
    <row r="391" spans="1:26" ht="10.5" customHeight="1">
      <c r="A391" s="599"/>
      <c r="B391" s="599"/>
      <c r="C391" s="599"/>
      <c r="D391" s="599"/>
      <c r="E391" s="599"/>
      <c r="F391" s="599"/>
      <c r="G391" s="599"/>
      <c r="H391" s="599"/>
      <c r="I391" s="599"/>
      <c r="J391" s="599"/>
      <c r="K391" s="599"/>
      <c r="L391" s="599"/>
      <c r="M391" s="599"/>
      <c r="N391" s="599"/>
      <c r="O391" s="599"/>
      <c r="P391" s="599"/>
      <c r="Q391" s="599"/>
      <c r="R391" s="599"/>
      <c r="S391" s="599"/>
      <c r="T391" s="599"/>
      <c r="U391" s="599"/>
      <c r="V391" s="599"/>
      <c r="W391" s="599"/>
      <c r="X391" s="599"/>
      <c r="Y391" s="599"/>
      <c r="Z391" s="599"/>
    </row>
    <row r="392" spans="1:26" ht="10.5" customHeight="1">
      <c r="A392" s="599"/>
      <c r="B392" s="599"/>
      <c r="C392" s="599"/>
      <c r="D392" s="599"/>
      <c r="E392" s="599"/>
      <c r="F392" s="599"/>
      <c r="G392" s="599"/>
      <c r="H392" s="599"/>
      <c r="I392" s="599"/>
      <c r="J392" s="599"/>
      <c r="K392" s="599"/>
      <c r="L392" s="599"/>
      <c r="M392" s="599"/>
      <c r="N392" s="599"/>
      <c r="O392" s="599"/>
      <c r="P392" s="599"/>
      <c r="Q392" s="599"/>
      <c r="R392" s="599"/>
      <c r="S392" s="599"/>
      <c r="T392" s="599"/>
      <c r="U392" s="599"/>
      <c r="V392" s="599"/>
      <c r="W392" s="599"/>
      <c r="X392" s="599"/>
      <c r="Y392" s="599"/>
      <c r="Z392" s="599"/>
    </row>
    <row r="393" spans="1:26" ht="10.5" customHeight="1">
      <c r="A393" s="599"/>
      <c r="B393" s="599"/>
      <c r="C393" s="599"/>
      <c r="D393" s="599"/>
      <c r="E393" s="599"/>
      <c r="F393" s="599"/>
      <c r="G393" s="599"/>
      <c r="H393" s="599"/>
      <c r="I393" s="599"/>
      <c r="J393" s="599"/>
      <c r="K393" s="599"/>
      <c r="L393" s="599"/>
      <c r="M393" s="599"/>
      <c r="N393" s="599"/>
      <c r="O393" s="599"/>
      <c r="P393" s="599"/>
      <c r="Q393" s="599"/>
      <c r="R393" s="599"/>
      <c r="S393" s="599"/>
      <c r="T393" s="599"/>
      <c r="U393" s="599"/>
      <c r="V393" s="599"/>
      <c r="W393" s="599"/>
      <c r="X393" s="599"/>
      <c r="Y393" s="599"/>
      <c r="Z393" s="599"/>
    </row>
    <row r="394" spans="1:26" ht="10.5" customHeight="1">
      <c r="A394" s="599"/>
      <c r="B394" s="599"/>
      <c r="C394" s="599"/>
      <c r="D394" s="599"/>
      <c r="E394" s="599"/>
      <c r="F394" s="599"/>
      <c r="G394" s="599"/>
      <c r="H394" s="599"/>
      <c r="I394" s="599"/>
      <c r="J394" s="599"/>
      <c r="K394" s="599"/>
      <c r="L394" s="599"/>
      <c r="M394" s="599"/>
      <c r="N394" s="599"/>
      <c r="O394" s="599"/>
      <c r="P394" s="599"/>
      <c r="Q394" s="599"/>
      <c r="R394" s="599"/>
      <c r="S394" s="599"/>
      <c r="T394" s="599"/>
      <c r="U394" s="599"/>
      <c r="V394" s="599"/>
      <c r="W394" s="599"/>
      <c r="X394" s="599"/>
      <c r="Y394" s="599"/>
      <c r="Z394" s="599"/>
    </row>
    <row r="395" spans="1:26" ht="10.5" customHeight="1">
      <c r="A395" s="599"/>
      <c r="B395" s="599"/>
      <c r="C395" s="599"/>
      <c r="D395" s="599"/>
      <c r="E395" s="599"/>
      <c r="F395" s="599"/>
      <c r="G395" s="599"/>
      <c r="H395" s="599"/>
      <c r="I395" s="599"/>
      <c r="J395" s="599"/>
      <c r="K395" s="599"/>
      <c r="L395" s="599"/>
      <c r="M395" s="599"/>
      <c r="N395" s="599"/>
      <c r="O395" s="599"/>
      <c r="P395" s="599"/>
      <c r="Q395" s="599"/>
      <c r="R395" s="599"/>
      <c r="S395" s="599"/>
      <c r="T395" s="599"/>
      <c r="U395" s="599"/>
      <c r="V395" s="599"/>
      <c r="W395" s="599"/>
      <c r="X395" s="599"/>
      <c r="Y395" s="599"/>
      <c r="Z395" s="599"/>
    </row>
    <row r="396" spans="1:26" ht="10.5" customHeight="1">
      <c r="A396" s="599"/>
      <c r="B396" s="599"/>
      <c r="C396" s="599"/>
      <c r="D396" s="599"/>
      <c r="E396" s="599"/>
      <c r="F396" s="599"/>
      <c r="G396" s="599"/>
      <c r="H396" s="599"/>
      <c r="I396" s="599"/>
      <c r="J396" s="599"/>
      <c r="K396" s="599"/>
      <c r="L396" s="599"/>
      <c r="M396" s="599"/>
      <c r="N396" s="599"/>
      <c r="O396" s="599"/>
      <c r="P396" s="599"/>
      <c r="Q396" s="599"/>
      <c r="R396" s="599"/>
      <c r="S396" s="599"/>
      <c r="T396" s="599"/>
      <c r="U396" s="599"/>
      <c r="V396" s="599"/>
      <c r="W396" s="599"/>
      <c r="X396" s="599"/>
      <c r="Y396" s="599"/>
      <c r="Z396" s="599"/>
    </row>
    <row r="397" spans="1:26" ht="10.5" customHeight="1">
      <c r="A397" s="599"/>
      <c r="B397" s="599"/>
      <c r="C397" s="599"/>
      <c r="D397" s="599"/>
      <c r="E397" s="599"/>
      <c r="F397" s="599"/>
      <c r="G397" s="599"/>
      <c r="H397" s="599"/>
      <c r="I397" s="599"/>
      <c r="J397" s="599"/>
      <c r="K397" s="599"/>
      <c r="L397" s="599"/>
      <c r="M397" s="599"/>
      <c r="N397" s="599"/>
      <c r="O397" s="599"/>
      <c r="P397" s="599"/>
      <c r="Q397" s="599"/>
      <c r="R397" s="599"/>
      <c r="S397" s="599"/>
      <c r="T397" s="599"/>
      <c r="U397" s="599"/>
      <c r="V397" s="599"/>
      <c r="W397" s="599"/>
      <c r="X397" s="599"/>
      <c r="Y397" s="599"/>
      <c r="Z397" s="599"/>
    </row>
    <row r="398" spans="1:26" ht="10.5" customHeight="1">
      <c r="A398" s="599"/>
      <c r="B398" s="599"/>
      <c r="C398" s="599"/>
      <c r="D398" s="599"/>
      <c r="E398" s="599"/>
      <c r="F398" s="599"/>
      <c r="G398" s="599"/>
      <c r="H398" s="599"/>
      <c r="I398" s="599"/>
      <c r="J398" s="599"/>
      <c r="K398" s="599"/>
      <c r="L398" s="599"/>
      <c r="M398" s="599"/>
      <c r="N398" s="599"/>
      <c r="O398" s="599"/>
      <c r="P398" s="599"/>
      <c r="Q398" s="599"/>
      <c r="R398" s="599"/>
      <c r="S398" s="599"/>
      <c r="T398" s="599"/>
      <c r="U398" s="599"/>
      <c r="V398" s="599"/>
      <c r="W398" s="599"/>
      <c r="X398" s="599"/>
      <c r="Y398" s="599"/>
      <c r="Z398" s="599"/>
    </row>
    <row r="399" spans="1:26" ht="10.5" customHeight="1">
      <c r="A399" s="599"/>
      <c r="B399" s="599"/>
      <c r="C399" s="599"/>
      <c r="D399" s="599"/>
      <c r="E399" s="599"/>
      <c r="F399" s="599"/>
      <c r="G399" s="599"/>
      <c r="H399" s="599"/>
      <c r="I399" s="599"/>
      <c r="J399" s="599"/>
      <c r="K399" s="599"/>
      <c r="L399" s="599"/>
      <c r="M399" s="599"/>
      <c r="N399" s="599"/>
      <c r="O399" s="599"/>
      <c r="P399" s="599"/>
      <c r="Q399" s="599"/>
      <c r="R399" s="599"/>
      <c r="S399" s="599"/>
      <c r="T399" s="599"/>
      <c r="U399" s="599"/>
      <c r="V399" s="599"/>
      <c r="W399" s="599"/>
      <c r="X399" s="599"/>
      <c r="Y399" s="599"/>
      <c r="Z399" s="599"/>
    </row>
    <row r="400" spans="1:26" ht="10.5" customHeight="1">
      <c r="A400" s="599"/>
      <c r="B400" s="599"/>
      <c r="C400" s="599"/>
      <c r="D400" s="599"/>
      <c r="E400" s="599"/>
      <c r="F400" s="599"/>
      <c r="G400" s="599"/>
      <c r="H400" s="599"/>
      <c r="I400" s="599"/>
      <c r="J400" s="599"/>
      <c r="K400" s="599"/>
      <c r="L400" s="599"/>
      <c r="M400" s="599"/>
      <c r="N400" s="599"/>
      <c r="O400" s="599"/>
      <c r="P400" s="599"/>
      <c r="Q400" s="599"/>
      <c r="R400" s="599"/>
      <c r="S400" s="599"/>
      <c r="T400" s="599"/>
      <c r="U400" s="599"/>
      <c r="V400" s="599"/>
      <c r="W400" s="599"/>
      <c r="X400" s="599"/>
      <c r="Y400" s="599"/>
      <c r="Z400" s="599"/>
    </row>
    <row r="401" spans="1:26" ht="10.5" customHeight="1">
      <c r="A401" s="599"/>
      <c r="B401" s="599"/>
      <c r="C401" s="599"/>
      <c r="D401" s="599"/>
      <c r="E401" s="599"/>
      <c r="F401" s="599"/>
      <c r="G401" s="599"/>
      <c r="H401" s="599"/>
      <c r="I401" s="599"/>
      <c r="J401" s="599"/>
      <c r="K401" s="599"/>
      <c r="L401" s="599"/>
      <c r="M401" s="599"/>
      <c r="N401" s="599"/>
      <c r="O401" s="599"/>
      <c r="P401" s="599"/>
      <c r="Q401" s="599"/>
      <c r="R401" s="599"/>
      <c r="S401" s="599"/>
      <c r="T401" s="599"/>
      <c r="U401" s="599"/>
      <c r="V401" s="599"/>
      <c r="W401" s="599"/>
      <c r="X401" s="599"/>
      <c r="Y401" s="599"/>
      <c r="Z401" s="599"/>
    </row>
    <row r="402" spans="1:26" ht="10.5" customHeight="1">
      <c r="A402" s="599"/>
      <c r="B402" s="599"/>
      <c r="C402" s="599"/>
      <c r="D402" s="599"/>
      <c r="E402" s="599"/>
      <c r="F402" s="599"/>
      <c r="G402" s="599"/>
      <c r="H402" s="599"/>
      <c r="I402" s="599"/>
      <c r="J402" s="599"/>
      <c r="K402" s="599"/>
      <c r="L402" s="599"/>
      <c r="M402" s="599"/>
      <c r="N402" s="599"/>
      <c r="O402" s="599"/>
      <c r="P402" s="599"/>
      <c r="Q402" s="599"/>
      <c r="R402" s="599"/>
      <c r="S402" s="599"/>
      <c r="T402" s="599"/>
      <c r="U402" s="599"/>
      <c r="V402" s="599"/>
      <c r="W402" s="599"/>
      <c r="X402" s="599"/>
      <c r="Y402" s="599"/>
      <c r="Z402" s="599"/>
    </row>
    <row r="403" spans="1:26" ht="10.5" customHeight="1">
      <c r="A403" s="599"/>
      <c r="B403" s="599"/>
      <c r="C403" s="599"/>
      <c r="D403" s="599"/>
      <c r="E403" s="599"/>
      <c r="F403" s="599"/>
      <c r="G403" s="599"/>
      <c r="H403" s="599"/>
      <c r="I403" s="599"/>
      <c r="J403" s="599"/>
      <c r="K403" s="599"/>
      <c r="L403" s="599"/>
      <c r="M403" s="599"/>
      <c r="N403" s="599"/>
      <c r="O403" s="599"/>
      <c r="P403" s="599"/>
      <c r="Q403" s="599"/>
      <c r="R403" s="599"/>
      <c r="S403" s="599"/>
      <c r="T403" s="599"/>
      <c r="U403" s="599"/>
      <c r="V403" s="599"/>
      <c r="W403" s="599"/>
      <c r="X403" s="599"/>
      <c r="Y403" s="599"/>
      <c r="Z403" s="599"/>
    </row>
    <row r="404" spans="1:26" ht="10.5" customHeight="1">
      <c r="A404" s="599"/>
      <c r="B404" s="599"/>
      <c r="C404" s="599"/>
      <c r="D404" s="599"/>
      <c r="E404" s="599"/>
      <c r="F404" s="599"/>
      <c r="G404" s="599"/>
      <c r="H404" s="599"/>
      <c r="I404" s="599"/>
      <c r="J404" s="599"/>
      <c r="K404" s="599"/>
      <c r="L404" s="599"/>
      <c r="M404" s="599"/>
      <c r="N404" s="599"/>
      <c r="O404" s="599"/>
      <c r="P404" s="599"/>
      <c r="Q404" s="599"/>
      <c r="R404" s="599"/>
      <c r="S404" s="599"/>
      <c r="T404" s="599"/>
      <c r="U404" s="599"/>
      <c r="V404" s="599"/>
      <c r="W404" s="599"/>
      <c r="X404" s="599"/>
      <c r="Y404" s="599"/>
      <c r="Z404" s="599"/>
    </row>
    <row r="405" spans="1:26" ht="10.5" customHeight="1">
      <c r="A405" s="599"/>
      <c r="B405" s="599"/>
      <c r="C405" s="599"/>
      <c r="D405" s="599"/>
      <c r="E405" s="599"/>
      <c r="F405" s="599"/>
      <c r="G405" s="599"/>
      <c r="H405" s="599"/>
      <c r="I405" s="599"/>
      <c r="J405" s="599"/>
      <c r="K405" s="599"/>
      <c r="L405" s="599"/>
      <c r="M405" s="599"/>
      <c r="N405" s="599"/>
      <c r="O405" s="599"/>
      <c r="P405" s="599"/>
      <c r="Q405" s="599"/>
      <c r="R405" s="599"/>
      <c r="S405" s="599"/>
      <c r="T405" s="599"/>
      <c r="U405" s="599"/>
      <c r="V405" s="599"/>
      <c r="W405" s="599"/>
      <c r="X405" s="599"/>
      <c r="Y405" s="599"/>
      <c r="Z405" s="599"/>
    </row>
    <row r="406" spans="1:26" ht="10.5" customHeight="1">
      <c r="A406" s="599"/>
      <c r="B406" s="599"/>
      <c r="C406" s="599"/>
      <c r="D406" s="599"/>
      <c r="E406" s="599"/>
      <c r="F406" s="599"/>
      <c r="G406" s="599"/>
      <c r="H406" s="599"/>
      <c r="I406" s="599"/>
      <c r="J406" s="599"/>
      <c r="K406" s="599"/>
      <c r="L406" s="599"/>
      <c r="M406" s="599"/>
      <c r="N406" s="599"/>
      <c r="O406" s="599"/>
      <c r="P406" s="599"/>
      <c r="Q406" s="599"/>
      <c r="R406" s="599"/>
      <c r="S406" s="599"/>
      <c r="T406" s="599"/>
      <c r="U406" s="599"/>
      <c r="V406" s="599"/>
      <c r="W406" s="599"/>
      <c r="X406" s="599"/>
      <c r="Y406" s="599"/>
      <c r="Z406" s="599"/>
    </row>
    <row r="407" spans="1:26" ht="10.5" customHeight="1">
      <c r="A407" s="599"/>
      <c r="B407" s="599"/>
      <c r="C407" s="599"/>
      <c r="D407" s="599"/>
      <c r="E407" s="599"/>
      <c r="F407" s="599"/>
      <c r="G407" s="599"/>
      <c r="H407" s="599"/>
      <c r="I407" s="599"/>
      <c r="J407" s="599"/>
      <c r="K407" s="599"/>
      <c r="L407" s="599"/>
      <c r="M407" s="599"/>
      <c r="N407" s="599"/>
      <c r="O407" s="599"/>
      <c r="P407" s="599"/>
      <c r="Q407" s="599"/>
      <c r="R407" s="599"/>
      <c r="S407" s="599"/>
      <c r="T407" s="599"/>
      <c r="U407" s="599"/>
      <c r="V407" s="599"/>
      <c r="W407" s="599"/>
      <c r="X407" s="599"/>
      <c r="Y407" s="599"/>
      <c r="Z407" s="599"/>
    </row>
    <row r="408" spans="1:26" ht="10.5" customHeight="1">
      <c r="A408" s="599"/>
      <c r="B408" s="599"/>
      <c r="C408" s="599"/>
      <c r="D408" s="599"/>
      <c r="E408" s="599"/>
      <c r="F408" s="599"/>
      <c r="G408" s="599"/>
      <c r="H408" s="599"/>
      <c r="I408" s="599"/>
      <c r="J408" s="599"/>
      <c r="K408" s="599"/>
      <c r="L408" s="599"/>
      <c r="M408" s="599"/>
      <c r="N408" s="599"/>
      <c r="O408" s="599"/>
      <c r="P408" s="599"/>
      <c r="Q408" s="599"/>
      <c r="R408" s="599"/>
      <c r="S408" s="599"/>
      <c r="T408" s="599"/>
      <c r="U408" s="599"/>
      <c r="V408" s="599"/>
      <c r="W408" s="599"/>
      <c r="X408" s="599"/>
      <c r="Y408" s="599"/>
      <c r="Z408" s="599"/>
    </row>
    <row r="409" spans="1:26" ht="10.5" customHeight="1">
      <c r="A409" s="599"/>
      <c r="B409" s="599"/>
      <c r="C409" s="599"/>
      <c r="D409" s="599"/>
      <c r="E409" s="599"/>
      <c r="F409" s="599"/>
      <c r="G409" s="599"/>
      <c r="H409" s="599"/>
      <c r="I409" s="599"/>
      <c r="J409" s="599"/>
      <c r="K409" s="599"/>
      <c r="L409" s="599"/>
      <c r="M409" s="599"/>
      <c r="N409" s="599"/>
      <c r="O409" s="599"/>
      <c r="P409" s="599"/>
      <c r="Q409" s="599"/>
      <c r="R409" s="599"/>
      <c r="S409" s="599"/>
      <c r="T409" s="599"/>
      <c r="U409" s="599"/>
      <c r="V409" s="599"/>
      <c r="W409" s="599"/>
      <c r="X409" s="599"/>
      <c r="Y409" s="599"/>
      <c r="Z409" s="599"/>
    </row>
    <row r="410" spans="1:26" ht="10.5" customHeight="1">
      <c r="A410" s="599"/>
      <c r="B410" s="599"/>
      <c r="C410" s="599"/>
      <c r="D410" s="599"/>
      <c r="E410" s="599"/>
      <c r="F410" s="599"/>
      <c r="G410" s="599"/>
      <c r="H410" s="599"/>
      <c r="I410" s="599"/>
      <c r="J410" s="599"/>
      <c r="K410" s="599"/>
      <c r="L410" s="599"/>
      <c r="M410" s="599"/>
      <c r="N410" s="599"/>
      <c r="O410" s="599"/>
      <c r="P410" s="599"/>
      <c r="Q410" s="599"/>
      <c r="R410" s="599"/>
      <c r="S410" s="599"/>
      <c r="T410" s="599"/>
      <c r="U410" s="599"/>
      <c r="V410" s="599"/>
      <c r="W410" s="599"/>
      <c r="X410" s="599"/>
      <c r="Y410" s="599"/>
      <c r="Z410" s="599"/>
    </row>
    <row r="411" spans="1:26" ht="10.5" customHeight="1">
      <c r="A411" s="599"/>
      <c r="B411" s="599"/>
      <c r="C411" s="599"/>
      <c r="D411" s="599"/>
      <c r="E411" s="599"/>
      <c r="F411" s="599"/>
      <c r="G411" s="599"/>
      <c r="H411" s="599"/>
      <c r="I411" s="599"/>
      <c r="J411" s="599"/>
      <c r="K411" s="599"/>
      <c r="L411" s="599"/>
      <c r="M411" s="599"/>
      <c r="N411" s="599"/>
      <c r="O411" s="599"/>
      <c r="P411" s="599"/>
      <c r="Q411" s="599"/>
      <c r="R411" s="599"/>
      <c r="S411" s="599"/>
      <c r="T411" s="599"/>
      <c r="U411" s="599"/>
      <c r="V411" s="599"/>
      <c r="W411" s="599"/>
      <c r="X411" s="599"/>
      <c r="Y411" s="599"/>
      <c r="Z411" s="599"/>
    </row>
    <row r="412" spans="1:26" ht="10.5" customHeight="1">
      <c r="A412" s="599"/>
      <c r="B412" s="599"/>
      <c r="C412" s="599"/>
      <c r="D412" s="599"/>
      <c r="E412" s="599"/>
      <c r="F412" s="599"/>
      <c r="G412" s="599"/>
      <c r="H412" s="599"/>
      <c r="I412" s="599"/>
      <c r="J412" s="599"/>
      <c r="K412" s="599"/>
      <c r="L412" s="599"/>
      <c r="M412" s="599"/>
      <c r="N412" s="599"/>
      <c r="O412" s="599"/>
      <c r="P412" s="599"/>
      <c r="Q412" s="599"/>
      <c r="R412" s="599"/>
      <c r="S412" s="599"/>
      <c r="T412" s="599"/>
      <c r="U412" s="599"/>
      <c r="V412" s="599"/>
      <c r="W412" s="599"/>
      <c r="X412" s="599"/>
      <c r="Y412" s="599"/>
      <c r="Z412" s="599"/>
    </row>
    <row r="413" spans="1:26" ht="10.5" customHeight="1">
      <c r="A413" s="599"/>
      <c r="B413" s="599"/>
      <c r="C413" s="599"/>
      <c r="D413" s="599"/>
      <c r="E413" s="599"/>
      <c r="F413" s="599"/>
      <c r="G413" s="599"/>
      <c r="H413" s="599"/>
      <c r="I413" s="599"/>
      <c r="J413" s="599"/>
      <c r="K413" s="599"/>
      <c r="L413" s="599"/>
      <c r="M413" s="599"/>
      <c r="N413" s="599"/>
      <c r="O413" s="599"/>
      <c r="P413" s="599"/>
      <c r="Q413" s="599"/>
      <c r="R413" s="599"/>
      <c r="S413" s="599"/>
      <c r="T413" s="599"/>
      <c r="U413" s="599"/>
      <c r="V413" s="599"/>
      <c r="W413" s="599"/>
      <c r="X413" s="599"/>
      <c r="Y413" s="599"/>
      <c r="Z413" s="599"/>
    </row>
    <row r="414" spans="1:26" ht="10.5" customHeight="1">
      <c r="A414" s="599"/>
      <c r="B414" s="599"/>
      <c r="C414" s="599"/>
      <c r="D414" s="599"/>
      <c r="E414" s="599"/>
      <c r="F414" s="599"/>
      <c r="G414" s="599"/>
      <c r="H414" s="599"/>
      <c r="I414" s="599"/>
      <c r="J414" s="599"/>
      <c r="K414" s="599"/>
      <c r="L414" s="599"/>
      <c r="M414" s="599"/>
      <c r="N414" s="599"/>
      <c r="O414" s="599"/>
      <c r="P414" s="599"/>
      <c r="Q414" s="599"/>
      <c r="R414" s="599"/>
      <c r="S414" s="599"/>
      <c r="T414" s="599"/>
      <c r="U414" s="599"/>
      <c r="V414" s="599"/>
      <c r="W414" s="599"/>
      <c r="X414" s="599"/>
      <c r="Y414" s="599"/>
      <c r="Z414" s="599"/>
    </row>
    <row r="415" spans="1:26" ht="10.5" customHeight="1">
      <c r="A415" s="599"/>
      <c r="B415" s="599"/>
      <c r="C415" s="599"/>
      <c r="D415" s="599"/>
      <c r="E415" s="599"/>
      <c r="F415" s="599"/>
      <c r="G415" s="599"/>
      <c r="H415" s="599"/>
      <c r="I415" s="599"/>
      <c r="J415" s="599"/>
      <c r="K415" s="599"/>
      <c r="L415" s="599"/>
      <c r="M415" s="599"/>
      <c r="N415" s="599"/>
      <c r="O415" s="599"/>
      <c r="P415" s="599"/>
      <c r="Q415" s="599"/>
      <c r="R415" s="599"/>
      <c r="S415" s="599"/>
      <c r="T415" s="599"/>
      <c r="U415" s="599"/>
      <c r="V415" s="599"/>
      <c r="W415" s="599"/>
      <c r="X415" s="599"/>
      <c r="Y415" s="599"/>
      <c r="Z415" s="599"/>
    </row>
    <row r="416" spans="1:26" ht="10.5" customHeight="1">
      <c r="A416" s="599"/>
      <c r="B416" s="599"/>
      <c r="C416" s="599"/>
      <c r="D416" s="599"/>
      <c r="E416" s="599"/>
      <c r="F416" s="599"/>
      <c r="G416" s="599"/>
      <c r="H416" s="599"/>
      <c r="I416" s="599"/>
      <c r="J416" s="599"/>
      <c r="K416" s="599"/>
      <c r="L416" s="599"/>
      <c r="M416" s="599"/>
      <c r="N416" s="599"/>
      <c r="O416" s="599"/>
      <c r="P416" s="599"/>
      <c r="Q416" s="599"/>
      <c r="R416" s="599"/>
      <c r="S416" s="599"/>
      <c r="T416" s="599"/>
      <c r="U416" s="599"/>
      <c r="V416" s="599"/>
      <c r="W416" s="599"/>
      <c r="X416" s="599"/>
      <c r="Y416" s="599"/>
      <c r="Z416" s="599"/>
    </row>
    <row r="417" spans="1:26" ht="10.5" customHeight="1">
      <c r="A417" s="599"/>
      <c r="B417" s="599"/>
      <c r="C417" s="599"/>
      <c r="D417" s="599"/>
      <c r="E417" s="599"/>
      <c r="F417" s="599"/>
      <c r="G417" s="599"/>
      <c r="H417" s="599"/>
      <c r="I417" s="599"/>
      <c r="J417" s="599"/>
      <c r="K417" s="599"/>
      <c r="L417" s="599"/>
      <c r="M417" s="599"/>
      <c r="N417" s="599"/>
      <c r="O417" s="599"/>
      <c r="P417" s="599"/>
      <c r="Q417" s="599"/>
      <c r="R417" s="599"/>
      <c r="S417" s="599"/>
      <c r="T417" s="599"/>
      <c r="U417" s="599"/>
      <c r="V417" s="599"/>
      <c r="W417" s="599"/>
      <c r="X417" s="599"/>
      <c r="Y417" s="599"/>
      <c r="Z417" s="599"/>
    </row>
    <row r="418" spans="1:26" ht="10.5" customHeight="1">
      <c r="A418" s="599"/>
      <c r="B418" s="599"/>
      <c r="C418" s="599"/>
      <c r="D418" s="599"/>
      <c r="E418" s="599"/>
      <c r="F418" s="599"/>
      <c r="G418" s="599"/>
      <c r="H418" s="599"/>
      <c r="I418" s="599"/>
      <c r="J418" s="599"/>
      <c r="K418" s="599"/>
      <c r="L418" s="599"/>
      <c r="M418" s="599"/>
      <c r="N418" s="599"/>
      <c r="O418" s="599"/>
      <c r="P418" s="599"/>
      <c r="Q418" s="599"/>
      <c r="R418" s="599"/>
      <c r="S418" s="599"/>
      <c r="T418" s="599"/>
      <c r="U418" s="599"/>
      <c r="V418" s="599"/>
      <c r="W418" s="599"/>
      <c r="X418" s="599"/>
      <c r="Y418" s="599"/>
      <c r="Z418" s="599"/>
    </row>
    <row r="419" spans="1:26" ht="10.5" customHeight="1">
      <c r="A419" s="599"/>
      <c r="B419" s="599"/>
      <c r="C419" s="599"/>
      <c r="D419" s="599"/>
      <c r="E419" s="599"/>
      <c r="F419" s="599"/>
      <c r="G419" s="599"/>
      <c r="H419" s="599"/>
      <c r="I419" s="599"/>
      <c r="J419" s="599"/>
      <c r="K419" s="599"/>
      <c r="L419" s="599"/>
      <c r="M419" s="599"/>
      <c r="N419" s="599"/>
      <c r="O419" s="599"/>
      <c r="P419" s="599"/>
      <c r="Q419" s="599"/>
      <c r="R419" s="599"/>
      <c r="S419" s="599"/>
      <c r="T419" s="599"/>
      <c r="U419" s="599"/>
      <c r="V419" s="599"/>
      <c r="W419" s="599"/>
      <c r="X419" s="599"/>
      <c r="Y419" s="599"/>
      <c r="Z419" s="599"/>
    </row>
    <row r="420" spans="1:26" ht="10.5" customHeight="1">
      <c r="A420" s="599"/>
      <c r="B420" s="599"/>
      <c r="C420" s="599"/>
      <c r="D420" s="599"/>
      <c r="E420" s="599"/>
      <c r="F420" s="599"/>
      <c r="G420" s="599"/>
      <c r="H420" s="599"/>
      <c r="I420" s="599"/>
      <c r="J420" s="599"/>
      <c r="K420" s="599"/>
      <c r="L420" s="599"/>
      <c r="M420" s="599"/>
      <c r="N420" s="599"/>
      <c r="O420" s="599"/>
      <c r="P420" s="599"/>
      <c r="Q420" s="599"/>
      <c r="R420" s="599"/>
      <c r="S420" s="599"/>
      <c r="T420" s="599"/>
      <c r="U420" s="599"/>
      <c r="V420" s="599"/>
      <c r="W420" s="599"/>
      <c r="X420" s="599"/>
      <c r="Y420" s="599"/>
      <c r="Z420" s="599"/>
    </row>
    <row r="421" spans="1:26" ht="10.5" customHeight="1">
      <c r="A421" s="599"/>
      <c r="B421" s="599"/>
      <c r="C421" s="599"/>
      <c r="D421" s="599"/>
      <c r="E421" s="599"/>
      <c r="F421" s="599"/>
      <c r="G421" s="599"/>
      <c r="H421" s="599"/>
      <c r="I421" s="599"/>
      <c r="J421" s="599"/>
      <c r="K421" s="599"/>
      <c r="L421" s="599"/>
      <c r="M421" s="599"/>
      <c r="N421" s="599"/>
      <c r="O421" s="599"/>
      <c r="P421" s="599"/>
      <c r="Q421" s="599"/>
      <c r="R421" s="599"/>
      <c r="S421" s="599"/>
      <c r="T421" s="599"/>
      <c r="U421" s="599"/>
      <c r="V421" s="599"/>
      <c r="W421" s="599"/>
      <c r="X421" s="599"/>
      <c r="Y421" s="599"/>
      <c r="Z421" s="599"/>
    </row>
    <row r="422" spans="1:26" ht="10.5" customHeight="1">
      <c r="A422" s="599"/>
      <c r="B422" s="599"/>
      <c r="C422" s="599"/>
      <c r="D422" s="599"/>
      <c r="E422" s="599"/>
      <c r="F422" s="599"/>
      <c r="G422" s="599"/>
      <c r="H422" s="599"/>
      <c r="I422" s="599"/>
      <c r="J422" s="599"/>
      <c r="K422" s="599"/>
      <c r="L422" s="599"/>
      <c r="M422" s="599"/>
      <c r="N422" s="599"/>
      <c r="O422" s="599"/>
      <c r="P422" s="599"/>
      <c r="Q422" s="599"/>
      <c r="R422" s="599"/>
      <c r="S422" s="599"/>
      <c r="T422" s="599"/>
      <c r="U422" s="599"/>
      <c r="V422" s="599"/>
      <c r="W422" s="599"/>
      <c r="X422" s="599"/>
      <c r="Y422" s="599"/>
      <c r="Z422" s="599"/>
    </row>
    <row r="423" spans="1:26" ht="10.5" customHeight="1">
      <c r="A423" s="599"/>
      <c r="B423" s="599"/>
      <c r="C423" s="599"/>
      <c r="D423" s="599"/>
      <c r="E423" s="599"/>
      <c r="F423" s="599"/>
      <c r="G423" s="599"/>
      <c r="H423" s="599"/>
      <c r="I423" s="599"/>
      <c r="J423" s="599"/>
      <c r="K423" s="599"/>
      <c r="L423" s="599"/>
      <c r="M423" s="599"/>
      <c r="N423" s="599"/>
      <c r="O423" s="599"/>
      <c r="P423" s="599"/>
      <c r="Q423" s="599"/>
      <c r="R423" s="599"/>
      <c r="S423" s="599"/>
      <c r="T423" s="599"/>
      <c r="U423" s="599"/>
      <c r="V423" s="599"/>
      <c r="W423" s="599"/>
      <c r="X423" s="599"/>
      <c r="Y423" s="599"/>
      <c r="Z423" s="599"/>
    </row>
    <row r="424" spans="1:26" ht="10.5" customHeight="1">
      <c r="A424" s="599"/>
      <c r="B424" s="599"/>
      <c r="C424" s="599"/>
      <c r="D424" s="599"/>
      <c r="E424" s="599"/>
      <c r="F424" s="599"/>
      <c r="G424" s="599"/>
      <c r="H424" s="599"/>
      <c r="I424" s="599"/>
      <c r="J424" s="599"/>
      <c r="K424" s="599"/>
      <c r="L424" s="599"/>
      <c r="M424" s="599"/>
      <c r="N424" s="599"/>
      <c r="O424" s="599"/>
      <c r="P424" s="599"/>
      <c r="Q424" s="599"/>
      <c r="R424" s="599"/>
      <c r="S424" s="599"/>
      <c r="T424" s="599"/>
      <c r="U424" s="599"/>
      <c r="V424" s="599"/>
      <c r="W424" s="599"/>
      <c r="X424" s="599"/>
      <c r="Y424" s="599"/>
      <c r="Z424" s="599"/>
    </row>
    <row r="425" spans="1:26" ht="10.5" customHeight="1">
      <c r="A425" s="599"/>
      <c r="B425" s="599"/>
      <c r="C425" s="599"/>
      <c r="D425" s="599"/>
      <c r="E425" s="599"/>
      <c r="F425" s="599"/>
      <c r="G425" s="599"/>
      <c r="H425" s="599"/>
      <c r="I425" s="599"/>
      <c r="J425" s="599"/>
      <c r="K425" s="599"/>
      <c r="L425" s="599"/>
      <c r="M425" s="599"/>
      <c r="N425" s="599"/>
      <c r="O425" s="599"/>
      <c r="P425" s="599"/>
      <c r="Q425" s="599"/>
      <c r="R425" s="599"/>
      <c r="S425" s="599"/>
      <c r="T425" s="599"/>
      <c r="U425" s="599"/>
      <c r="V425" s="599"/>
      <c r="W425" s="599"/>
      <c r="X425" s="599"/>
      <c r="Y425" s="599"/>
      <c r="Z425" s="599"/>
    </row>
    <row r="426" spans="1:26" ht="10.5" customHeight="1">
      <c r="A426" s="599"/>
      <c r="B426" s="599"/>
      <c r="C426" s="599"/>
      <c r="D426" s="599"/>
      <c r="E426" s="599"/>
      <c r="F426" s="599"/>
      <c r="G426" s="599"/>
      <c r="H426" s="599"/>
      <c r="I426" s="599"/>
      <c r="J426" s="599"/>
      <c r="K426" s="599"/>
      <c r="L426" s="599"/>
      <c r="M426" s="599"/>
      <c r="N426" s="599"/>
      <c r="O426" s="599"/>
      <c r="P426" s="599"/>
      <c r="Q426" s="599"/>
      <c r="R426" s="599"/>
      <c r="S426" s="599"/>
      <c r="T426" s="599"/>
      <c r="U426" s="599"/>
      <c r="V426" s="599"/>
      <c r="W426" s="599"/>
      <c r="X426" s="599"/>
      <c r="Y426" s="599"/>
      <c r="Z426" s="599"/>
    </row>
    <row r="427" spans="1:26" ht="10.5" customHeight="1">
      <c r="A427" s="599"/>
      <c r="B427" s="599"/>
      <c r="C427" s="599"/>
      <c r="D427" s="599"/>
      <c r="E427" s="599"/>
      <c r="F427" s="599"/>
      <c r="G427" s="599"/>
      <c r="H427" s="599"/>
      <c r="I427" s="599"/>
      <c r="J427" s="599"/>
      <c r="K427" s="599"/>
      <c r="L427" s="599"/>
      <c r="M427" s="599"/>
      <c r="N427" s="599"/>
      <c r="O427" s="599"/>
      <c r="P427" s="599"/>
      <c r="Q427" s="599"/>
      <c r="R427" s="599"/>
      <c r="S427" s="599"/>
      <c r="T427" s="599"/>
      <c r="U427" s="599"/>
      <c r="V427" s="599"/>
      <c r="W427" s="599"/>
      <c r="X427" s="599"/>
      <c r="Y427" s="599"/>
      <c r="Z427" s="599"/>
    </row>
    <row r="428" spans="1:26" ht="10.5" customHeight="1">
      <c r="A428" s="599"/>
      <c r="B428" s="599"/>
      <c r="C428" s="599"/>
      <c r="D428" s="599"/>
      <c r="E428" s="599"/>
      <c r="F428" s="599"/>
      <c r="G428" s="599"/>
      <c r="H428" s="599"/>
      <c r="I428" s="599"/>
      <c r="J428" s="599"/>
      <c r="K428" s="599"/>
      <c r="L428" s="599"/>
      <c r="M428" s="599"/>
      <c r="N428" s="599"/>
      <c r="O428" s="599"/>
      <c r="P428" s="599"/>
      <c r="Q428" s="599"/>
      <c r="R428" s="599"/>
      <c r="S428" s="599"/>
      <c r="T428" s="599"/>
      <c r="U428" s="599"/>
      <c r="V428" s="599"/>
      <c r="W428" s="599"/>
      <c r="X428" s="599"/>
      <c r="Y428" s="599"/>
      <c r="Z428" s="599"/>
    </row>
    <row r="429" spans="1:26" ht="10.5" customHeight="1">
      <c r="A429" s="599"/>
      <c r="B429" s="599"/>
      <c r="C429" s="599"/>
      <c r="D429" s="599"/>
      <c r="E429" s="599"/>
      <c r="F429" s="599"/>
      <c r="G429" s="599"/>
      <c r="H429" s="599"/>
      <c r="I429" s="599"/>
      <c r="J429" s="599"/>
      <c r="K429" s="599"/>
      <c r="L429" s="599"/>
      <c r="M429" s="599"/>
      <c r="N429" s="599"/>
      <c r="O429" s="599"/>
      <c r="P429" s="599"/>
      <c r="Q429" s="599"/>
      <c r="R429" s="599"/>
      <c r="S429" s="599"/>
      <c r="T429" s="599"/>
      <c r="U429" s="599"/>
      <c r="V429" s="599"/>
      <c r="W429" s="599"/>
      <c r="X429" s="599"/>
      <c r="Y429" s="599"/>
      <c r="Z429" s="599"/>
    </row>
    <row r="430" spans="1:26" ht="10.5" customHeight="1">
      <c r="A430" s="599"/>
      <c r="B430" s="599"/>
      <c r="C430" s="599"/>
      <c r="D430" s="599"/>
      <c r="E430" s="599"/>
      <c r="F430" s="599"/>
      <c r="G430" s="599"/>
      <c r="H430" s="599"/>
      <c r="I430" s="599"/>
      <c r="J430" s="599"/>
      <c r="K430" s="599"/>
      <c r="L430" s="599"/>
      <c r="M430" s="599"/>
      <c r="N430" s="599"/>
      <c r="O430" s="599"/>
      <c r="P430" s="599"/>
      <c r="Q430" s="599"/>
      <c r="R430" s="599"/>
      <c r="S430" s="599"/>
      <c r="T430" s="599"/>
      <c r="U430" s="599"/>
      <c r="V430" s="599"/>
      <c r="W430" s="599"/>
      <c r="X430" s="599"/>
      <c r="Y430" s="599"/>
      <c r="Z430" s="599"/>
    </row>
    <row r="431" spans="1:26" ht="10.5" customHeight="1">
      <c r="A431" s="599"/>
      <c r="B431" s="599"/>
      <c r="C431" s="599"/>
      <c r="D431" s="599"/>
      <c r="E431" s="599"/>
      <c r="F431" s="599"/>
      <c r="G431" s="599"/>
      <c r="H431" s="599"/>
      <c r="I431" s="599"/>
      <c r="J431" s="599"/>
      <c r="K431" s="599"/>
      <c r="L431" s="599"/>
      <c r="M431" s="599"/>
      <c r="N431" s="599"/>
      <c r="O431" s="599"/>
      <c r="P431" s="599"/>
      <c r="Q431" s="599"/>
      <c r="R431" s="599"/>
      <c r="S431" s="599"/>
      <c r="T431" s="599"/>
      <c r="U431" s="599"/>
      <c r="V431" s="599"/>
      <c r="W431" s="599"/>
      <c r="X431" s="599"/>
      <c r="Y431" s="599"/>
      <c r="Z431" s="599"/>
    </row>
    <row r="432" spans="1:26" ht="10.5" customHeight="1">
      <c r="A432" s="599"/>
      <c r="B432" s="599"/>
      <c r="C432" s="599"/>
      <c r="D432" s="599"/>
      <c r="E432" s="599"/>
      <c r="F432" s="599"/>
      <c r="G432" s="599"/>
      <c r="H432" s="599"/>
      <c r="I432" s="599"/>
      <c r="J432" s="599"/>
      <c r="K432" s="599"/>
      <c r="L432" s="599"/>
      <c r="M432" s="599"/>
      <c r="N432" s="599"/>
      <c r="O432" s="599"/>
      <c r="P432" s="599"/>
      <c r="Q432" s="599"/>
      <c r="R432" s="599"/>
      <c r="S432" s="599"/>
      <c r="T432" s="599"/>
      <c r="U432" s="599"/>
      <c r="V432" s="599"/>
      <c r="W432" s="599"/>
      <c r="X432" s="599"/>
      <c r="Y432" s="599"/>
      <c r="Z432" s="599"/>
    </row>
    <row r="433" spans="1:26" ht="10.5" customHeight="1">
      <c r="A433" s="599"/>
      <c r="B433" s="599"/>
      <c r="C433" s="599"/>
      <c r="D433" s="599"/>
      <c r="E433" s="599"/>
      <c r="F433" s="599"/>
      <c r="G433" s="599"/>
      <c r="H433" s="599"/>
      <c r="I433" s="599"/>
      <c r="J433" s="599"/>
      <c r="K433" s="599"/>
      <c r="L433" s="599"/>
      <c r="M433" s="599"/>
      <c r="N433" s="599"/>
      <c r="O433" s="599"/>
      <c r="P433" s="599"/>
      <c r="Q433" s="599"/>
      <c r="R433" s="599"/>
      <c r="S433" s="599"/>
      <c r="T433" s="599"/>
      <c r="U433" s="599"/>
      <c r="V433" s="599"/>
      <c r="W433" s="599"/>
      <c r="X433" s="599"/>
      <c r="Y433" s="599"/>
      <c r="Z433" s="599"/>
    </row>
    <row r="434" spans="1:26" ht="10.5" customHeight="1">
      <c r="A434" s="599"/>
      <c r="B434" s="599"/>
      <c r="C434" s="599"/>
      <c r="D434" s="599"/>
      <c r="E434" s="599"/>
      <c r="F434" s="599"/>
      <c r="G434" s="599"/>
      <c r="H434" s="599"/>
      <c r="I434" s="599"/>
      <c r="J434" s="599"/>
      <c r="K434" s="599"/>
      <c r="L434" s="599"/>
      <c r="M434" s="599"/>
      <c r="N434" s="599"/>
      <c r="O434" s="599"/>
      <c r="P434" s="599"/>
      <c r="Q434" s="599"/>
      <c r="R434" s="599"/>
      <c r="S434" s="599"/>
      <c r="T434" s="599"/>
      <c r="U434" s="599"/>
      <c r="V434" s="599"/>
      <c r="W434" s="599"/>
      <c r="X434" s="599"/>
      <c r="Y434" s="599"/>
      <c r="Z434" s="599"/>
    </row>
    <row r="435" spans="1:26" ht="10.5" customHeight="1">
      <c r="A435" s="599"/>
      <c r="B435" s="599"/>
      <c r="C435" s="599"/>
      <c r="D435" s="599"/>
      <c r="E435" s="599"/>
      <c r="F435" s="599"/>
      <c r="G435" s="599"/>
      <c r="H435" s="599"/>
      <c r="I435" s="599"/>
      <c r="J435" s="599"/>
      <c r="K435" s="599"/>
      <c r="L435" s="599"/>
      <c r="M435" s="599"/>
      <c r="N435" s="599"/>
      <c r="O435" s="599"/>
      <c r="P435" s="599"/>
      <c r="Q435" s="599"/>
      <c r="R435" s="599"/>
      <c r="S435" s="599"/>
      <c r="T435" s="599"/>
      <c r="U435" s="599"/>
      <c r="V435" s="599"/>
      <c r="W435" s="599"/>
      <c r="X435" s="599"/>
      <c r="Y435" s="599"/>
      <c r="Z435" s="599"/>
    </row>
    <row r="436" spans="1:26" ht="10.5" customHeight="1">
      <c r="A436" s="599"/>
      <c r="B436" s="599"/>
      <c r="C436" s="599"/>
      <c r="D436" s="599"/>
      <c r="E436" s="599"/>
      <c r="F436" s="599"/>
      <c r="G436" s="599"/>
      <c r="H436" s="599"/>
      <c r="I436" s="599"/>
      <c r="J436" s="599"/>
      <c r="K436" s="599"/>
      <c r="L436" s="599"/>
      <c r="M436" s="599"/>
      <c r="N436" s="599"/>
      <c r="O436" s="599"/>
      <c r="P436" s="599"/>
      <c r="Q436" s="599"/>
      <c r="R436" s="599"/>
      <c r="S436" s="599"/>
      <c r="T436" s="599"/>
      <c r="U436" s="599"/>
      <c r="V436" s="599"/>
      <c r="W436" s="599"/>
      <c r="X436" s="599"/>
      <c r="Y436" s="599"/>
      <c r="Z436" s="599"/>
    </row>
    <row r="437" spans="1:26" ht="10.5" customHeight="1">
      <c r="A437" s="599"/>
      <c r="B437" s="599"/>
      <c r="C437" s="599"/>
      <c r="D437" s="599"/>
      <c r="E437" s="599"/>
      <c r="F437" s="599"/>
      <c r="G437" s="599"/>
      <c r="H437" s="599"/>
      <c r="I437" s="599"/>
      <c r="J437" s="599"/>
      <c r="K437" s="599"/>
      <c r="L437" s="599"/>
      <c r="M437" s="599"/>
      <c r="N437" s="599"/>
      <c r="O437" s="599"/>
      <c r="P437" s="599"/>
      <c r="Q437" s="599"/>
      <c r="R437" s="599"/>
      <c r="S437" s="599"/>
      <c r="T437" s="599"/>
      <c r="U437" s="599"/>
      <c r="V437" s="599"/>
      <c r="W437" s="599"/>
      <c r="X437" s="599"/>
      <c r="Y437" s="599"/>
      <c r="Z437" s="599"/>
    </row>
    <row r="438" spans="1:26" ht="10.5" customHeight="1">
      <c r="A438" s="599"/>
      <c r="B438" s="599"/>
      <c r="C438" s="599"/>
      <c r="D438" s="599"/>
      <c r="E438" s="599"/>
      <c r="F438" s="599"/>
      <c r="G438" s="599"/>
      <c r="H438" s="599"/>
      <c r="I438" s="599"/>
      <c r="J438" s="599"/>
      <c r="K438" s="599"/>
      <c r="L438" s="599"/>
      <c r="M438" s="599"/>
      <c r="N438" s="599"/>
      <c r="O438" s="599"/>
      <c r="P438" s="599"/>
      <c r="Q438" s="599"/>
      <c r="R438" s="599"/>
      <c r="S438" s="599"/>
      <c r="T438" s="599"/>
      <c r="U438" s="599"/>
      <c r="V438" s="599"/>
      <c r="W438" s="599"/>
      <c r="X438" s="599"/>
      <c r="Y438" s="599"/>
      <c r="Z438" s="599"/>
    </row>
    <row r="439" spans="1:26" ht="10.5" customHeight="1">
      <c r="A439" s="599"/>
      <c r="B439" s="599"/>
      <c r="C439" s="599"/>
      <c r="D439" s="599"/>
      <c r="E439" s="599"/>
      <c r="F439" s="599"/>
      <c r="G439" s="599"/>
      <c r="H439" s="599"/>
      <c r="I439" s="599"/>
      <c r="J439" s="599"/>
      <c r="K439" s="599"/>
      <c r="L439" s="599"/>
      <c r="M439" s="599"/>
      <c r="N439" s="599"/>
      <c r="O439" s="599"/>
      <c r="P439" s="599"/>
      <c r="Q439" s="599"/>
      <c r="R439" s="599"/>
      <c r="S439" s="599"/>
      <c r="T439" s="599"/>
      <c r="U439" s="599"/>
      <c r="V439" s="599"/>
      <c r="W439" s="599"/>
      <c r="X439" s="599"/>
      <c r="Y439" s="599"/>
      <c r="Z439" s="599"/>
    </row>
    <row r="440" spans="1:26" ht="10.5" customHeight="1">
      <c r="A440" s="599"/>
      <c r="B440" s="599"/>
      <c r="C440" s="599"/>
      <c r="D440" s="599"/>
      <c r="E440" s="599"/>
      <c r="F440" s="599"/>
      <c r="G440" s="599"/>
      <c r="H440" s="599"/>
      <c r="I440" s="599"/>
      <c r="J440" s="599"/>
      <c r="K440" s="599"/>
      <c r="L440" s="599"/>
      <c r="M440" s="599"/>
      <c r="N440" s="599"/>
      <c r="O440" s="599"/>
      <c r="P440" s="599"/>
      <c r="Q440" s="599"/>
      <c r="R440" s="599"/>
      <c r="S440" s="599"/>
      <c r="T440" s="599"/>
      <c r="U440" s="599"/>
      <c r="V440" s="599"/>
      <c r="W440" s="599"/>
      <c r="X440" s="599"/>
      <c r="Y440" s="599"/>
      <c r="Z440" s="599"/>
    </row>
    <row r="441" spans="1:26" ht="10.5" customHeight="1">
      <c r="A441" s="599"/>
      <c r="B441" s="599"/>
      <c r="C441" s="599"/>
      <c r="D441" s="599"/>
      <c r="E441" s="599"/>
      <c r="F441" s="599"/>
      <c r="G441" s="599"/>
      <c r="H441" s="599"/>
      <c r="I441" s="599"/>
      <c r="J441" s="599"/>
      <c r="K441" s="599"/>
      <c r="L441" s="599"/>
      <c r="M441" s="599"/>
      <c r="N441" s="599"/>
      <c r="O441" s="599"/>
      <c r="P441" s="599"/>
      <c r="Q441" s="599"/>
      <c r="R441" s="599"/>
      <c r="S441" s="599"/>
      <c r="T441" s="599"/>
      <c r="U441" s="599"/>
      <c r="V441" s="599"/>
      <c r="W441" s="599"/>
      <c r="X441" s="599"/>
      <c r="Y441" s="599"/>
      <c r="Z441" s="599"/>
    </row>
    <row r="442" spans="1:26" ht="10.5" customHeight="1">
      <c r="A442" s="599"/>
      <c r="B442" s="599"/>
      <c r="C442" s="599"/>
      <c r="D442" s="599"/>
      <c r="E442" s="599"/>
      <c r="F442" s="599"/>
      <c r="G442" s="599"/>
      <c r="H442" s="599"/>
      <c r="I442" s="599"/>
      <c r="J442" s="599"/>
      <c r="K442" s="599"/>
      <c r="L442" s="599"/>
      <c r="M442" s="599"/>
      <c r="N442" s="599"/>
      <c r="O442" s="599"/>
      <c r="P442" s="599"/>
      <c r="Q442" s="599"/>
      <c r="R442" s="599"/>
      <c r="S442" s="599"/>
      <c r="T442" s="599"/>
      <c r="U442" s="599"/>
      <c r="V442" s="599"/>
      <c r="W442" s="599"/>
      <c r="X442" s="599"/>
      <c r="Y442" s="599"/>
      <c r="Z442" s="599"/>
    </row>
    <row r="443" spans="1:26" ht="10.5" customHeight="1">
      <c r="A443" s="599"/>
      <c r="B443" s="599"/>
      <c r="C443" s="599"/>
      <c r="D443" s="599"/>
      <c r="E443" s="599"/>
      <c r="F443" s="599"/>
      <c r="G443" s="599"/>
      <c r="H443" s="599"/>
      <c r="I443" s="599"/>
      <c r="J443" s="599"/>
      <c r="K443" s="599"/>
      <c r="L443" s="599"/>
      <c r="M443" s="599"/>
      <c r="N443" s="599"/>
      <c r="O443" s="599"/>
      <c r="P443" s="599"/>
      <c r="Q443" s="599"/>
      <c r="R443" s="599"/>
      <c r="S443" s="599"/>
      <c r="T443" s="599"/>
      <c r="U443" s="599"/>
      <c r="V443" s="599"/>
      <c r="W443" s="599"/>
      <c r="X443" s="599"/>
      <c r="Y443" s="599"/>
      <c r="Z443" s="599"/>
    </row>
    <row r="444" spans="1:26" ht="10.5" customHeight="1">
      <c r="A444" s="599"/>
      <c r="B444" s="599"/>
      <c r="C444" s="599"/>
      <c r="D444" s="599"/>
      <c r="E444" s="599"/>
      <c r="F444" s="599"/>
      <c r="G444" s="599"/>
      <c r="H444" s="599"/>
      <c r="I444" s="599"/>
      <c r="J444" s="599"/>
      <c r="K444" s="599"/>
      <c r="L444" s="599"/>
      <c r="M444" s="599"/>
      <c r="N444" s="599"/>
      <c r="O444" s="599"/>
      <c r="P444" s="599"/>
      <c r="Q444" s="599"/>
      <c r="R444" s="599"/>
      <c r="S444" s="599"/>
      <c r="T444" s="599"/>
      <c r="U444" s="599"/>
      <c r="V444" s="599"/>
      <c r="W444" s="599"/>
      <c r="X444" s="599"/>
      <c r="Y444" s="599"/>
      <c r="Z444" s="599"/>
    </row>
    <row r="445" spans="1:26" ht="10.5" customHeight="1">
      <c r="A445" s="599"/>
      <c r="B445" s="599"/>
      <c r="C445" s="599"/>
      <c r="D445" s="599"/>
      <c r="E445" s="599"/>
      <c r="F445" s="599"/>
      <c r="G445" s="599"/>
      <c r="H445" s="599"/>
      <c r="I445" s="599"/>
      <c r="J445" s="599"/>
      <c r="K445" s="599"/>
      <c r="L445" s="599"/>
      <c r="M445" s="599"/>
      <c r="N445" s="599"/>
      <c r="O445" s="599"/>
      <c r="P445" s="599"/>
      <c r="Q445" s="599"/>
      <c r="R445" s="599"/>
      <c r="S445" s="599"/>
      <c r="T445" s="599"/>
      <c r="U445" s="599"/>
      <c r="V445" s="599"/>
      <c r="W445" s="599"/>
      <c r="X445" s="599"/>
      <c r="Y445" s="599"/>
      <c r="Z445" s="599"/>
    </row>
    <row r="446" spans="1:26" ht="10.5" customHeight="1">
      <c r="A446" s="599"/>
      <c r="B446" s="599"/>
      <c r="C446" s="599"/>
      <c r="D446" s="599"/>
      <c r="E446" s="599"/>
      <c r="F446" s="599"/>
      <c r="G446" s="599"/>
      <c r="H446" s="599"/>
      <c r="I446" s="599"/>
      <c r="J446" s="599"/>
      <c r="K446" s="599"/>
      <c r="L446" s="599"/>
      <c r="M446" s="599"/>
      <c r="N446" s="599"/>
      <c r="O446" s="599"/>
      <c r="P446" s="599"/>
      <c r="Q446" s="599"/>
      <c r="R446" s="599"/>
      <c r="S446" s="599"/>
      <c r="T446" s="599"/>
      <c r="U446" s="599"/>
      <c r="V446" s="599"/>
      <c r="W446" s="599"/>
      <c r="X446" s="599"/>
      <c r="Y446" s="599"/>
      <c r="Z446" s="599"/>
    </row>
    <row r="447" spans="1:26" ht="10.5" customHeight="1">
      <c r="A447" s="599"/>
      <c r="B447" s="599"/>
      <c r="C447" s="599"/>
      <c r="D447" s="599"/>
      <c r="E447" s="599"/>
      <c r="F447" s="599"/>
      <c r="G447" s="599"/>
      <c r="H447" s="599"/>
      <c r="I447" s="599"/>
      <c r="J447" s="599"/>
      <c r="K447" s="599"/>
      <c r="L447" s="599"/>
      <c r="M447" s="599"/>
      <c r="N447" s="599"/>
      <c r="O447" s="599"/>
      <c r="P447" s="599"/>
      <c r="Q447" s="599"/>
      <c r="R447" s="599"/>
      <c r="S447" s="599"/>
      <c r="T447" s="599"/>
      <c r="U447" s="599"/>
      <c r="V447" s="599"/>
      <c r="W447" s="599"/>
      <c r="X447" s="599"/>
      <c r="Y447" s="599"/>
      <c r="Z447" s="599"/>
    </row>
    <row r="448" spans="1:26" ht="10.5" customHeight="1">
      <c r="A448" s="599"/>
      <c r="B448" s="599"/>
      <c r="C448" s="599"/>
      <c r="D448" s="599"/>
      <c r="E448" s="599"/>
      <c r="F448" s="599"/>
      <c r="G448" s="599"/>
      <c r="H448" s="599"/>
      <c r="I448" s="599"/>
      <c r="J448" s="599"/>
      <c r="K448" s="599"/>
      <c r="L448" s="599"/>
      <c r="M448" s="599"/>
      <c r="N448" s="599"/>
      <c r="O448" s="599"/>
      <c r="P448" s="599"/>
      <c r="Q448" s="599"/>
      <c r="R448" s="599"/>
      <c r="S448" s="599"/>
      <c r="T448" s="599"/>
      <c r="U448" s="599"/>
      <c r="V448" s="599"/>
      <c r="W448" s="599"/>
      <c r="X448" s="599"/>
      <c r="Y448" s="599"/>
      <c r="Z448" s="599"/>
    </row>
    <row r="449" spans="1:26" ht="10.5" customHeight="1">
      <c r="A449" s="599"/>
      <c r="B449" s="599"/>
      <c r="C449" s="599"/>
      <c r="D449" s="599"/>
      <c r="E449" s="599"/>
      <c r="F449" s="599"/>
      <c r="G449" s="599"/>
      <c r="H449" s="599"/>
      <c r="I449" s="599"/>
      <c r="J449" s="599"/>
      <c r="K449" s="599"/>
      <c r="L449" s="599"/>
      <c r="M449" s="599"/>
      <c r="N449" s="599"/>
      <c r="O449" s="599"/>
      <c r="P449" s="599"/>
      <c r="Q449" s="599"/>
      <c r="R449" s="599"/>
      <c r="S449" s="599"/>
      <c r="T449" s="599"/>
      <c r="U449" s="599"/>
      <c r="V449" s="599"/>
      <c r="W449" s="599"/>
      <c r="X449" s="599"/>
      <c r="Y449" s="599"/>
      <c r="Z449" s="599"/>
    </row>
    <row r="450" spans="1:26" ht="10.5" customHeight="1">
      <c r="A450" s="599"/>
      <c r="B450" s="599"/>
      <c r="C450" s="599"/>
      <c r="D450" s="599"/>
      <c r="E450" s="599"/>
      <c r="F450" s="599"/>
      <c r="G450" s="599"/>
      <c r="H450" s="599"/>
      <c r="I450" s="599"/>
      <c r="J450" s="599"/>
      <c r="K450" s="599"/>
      <c r="L450" s="599"/>
      <c r="M450" s="599"/>
      <c r="N450" s="599"/>
      <c r="O450" s="599"/>
      <c r="P450" s="599"/>
      <c r="Q450" s="599"/>
      <c r="R450" s="599"/>
      <c r="S450" s="599"/>
      <c r="T450" s="599"/>
      <c r="U450" s="599"/>
      <c r="V450" s="599"/>
      <c r="W450" s="599"/>
      <c r="X450" s="599"/>
      <c r="Y450" s="599"/>
      <c r="Z450" s="599"/>
    </row>
    <row r="451" spans="1:26" ht="10.5" customHeight="1">
      <c r="A451" s="599"/>
      <c r="B451" s="599"/>
      <c r="C451" s="599"/>
      <c r="D451" s="599"/>
      <c r="E451" s="599"/>
      <c r="F451" s="599"/>
      <c r="G451" s="599"/>
      <c r="H451" s="599"/>
      <c r="I451" s="599"/>
      <c r="J451" s="599"/>
      <c r="K451" s="599"/>
      <c r="L451" s="599"/>
      <c r="M451" s="599"/>
      <c r="N451" s="599"/>
      <c r="O451" s="599"/>
      <c r="P451" s="599"/>
      <c r="Q451" s="599"/>
      <c r="R451" s="599"/>
      <c r="S451" s="599"/>
      <c r="T451" s="599"/>
      <c r="U451" s="599"/>
      <c r="V451" s="599"/>
      <c r="W451" s="599"/>
      <c r="X451" s="599"/>
      <c r="Y451" s="599"/>
      <c r="Z451" s="599"/>
    </row>
    <row r="452" spans="1:26" ht="10.5" customHeight="1">
      <c r="A452" s="599"/>
      <c r="B452" s="599"/>
      <c r="C452" s="599"/>
      <c r="D452" s="599"/>
      <c r="E452" s="599"/>
      <c r="F452" s="599"/>
      <c r="G452" s="599"/>
      <c r="H452" s="599"/>
      <c r="I452" s="599"/>
      <c r="J452" s="599"/>
      <c r="K452" s="599"/>
      <c r="L452" s="599"/>
      <c r="M452" s="599"/>
      <c r="N452" s="599"/>
      <c r="O452" s="599"/>
      <c r="P452" s="599"/>
      <c r="Q452" s="599"/>
      <c r="R452" s="599"/>
      <c r="S452" s="599"/>
      <c r="T452" s="599"/>
      <c r="U452" s="599"/>
      <c r="V452" s="599"/>
      <c r="W452" s="599"/>
      <c r="X452" s="599"/>
      <c r="Y452" s="599"/>
      <c r="Z452" s="599"/>
    </row>
    <row r="453" spans="1:26" ht="10.5" customHeight="1">
      <c r="A453" s="599"/>
      <c r="B453" s="599"/>
      <c r="C453" s="599"/>
      <c r="D453" s="599"/>
      <c r="E453" s="599"/>
      <c r="F453" s="599"/>
      <c r="G453" s="599"/>
      <c r="H453" s="599"/>
      <c r="I453" s="599"/>
      <c r="J453" s="599"/>
      <c r="K453" s="599"/>
      <c r="L453" s="599"/>
      <c r="M453" s="599"/>
      <c r="N453" s="599"/>
      <c r="O453" s="599"/>
      <c r="P453" s="599"/>
      <c r="Q453" s="599"/>
      <c r="R453" s="599"/>
      <c r="S453" s="599"/>
      <c r="T453" s="599"/>
      <c r="U453" s="599"/>
      <c r="V453" s="599"/>
      <c r="W453" s="599"/>
      <c r="X453" s="599"/>
      <c r="Y453" s="599"/>
      <c r="Z453" s="599"/>
    </row>
    <row r="454" spans="1:26" ht="10.5" customHeight="1">
      <c r="A454" s="599"/>
      <c r="B454" s="599"/>
      <c r="C454" s="599"/>
      <c r="D454" s="599"/>
      <c r="E454" s="599"/>
      <c r="F454" s="599"/>
      <c r="G454" s="599"/>
      <c r="H454" s="599"/>
      <c r="I454" s="599"/>
      <c r="J454" s="599"/>
      <c r="K454" s="599"/>
      <c r="L454" s="599"/>
      <c r="M454" s="599"/>
      <c r="N454" s="599"/>
      <c r="O454" s="599"/>
      <c r="P454" s="599"/>
      <c r="Q454" s="599"/>
      <c r="R454" s="599"/>
      <c r="S454" s="599"/>
      <c r="T454" s="599"/>
      <c r="U454" s="599"/>
      <c r="V454" s="599"/>
      <c r="W454" s="599"/>
      <c r="X454" s="599"/>
      <c r="Y454" s="599"/>
      <c r="Z454" s="599"/>
    </row>
    <row r="455" spans="1:26" ht="10.5" customHeight="1">
      <c r="A455" s="599"/>
      <c r="B455" s="599"/>
      <c r="C455" s="599"/>
      <c r="D455" s="599"/>
      <c r="E455" s="599"/>
      <c r="F455" s="599"/>
      <c r="G455" s="599"/>
      <c r="H455" s="599"/>
      <c r="I455" s="599"/>
      <c r="J455" s="599"/>
      <c r="K455" s="599"/>
      <c r="L455" s="599"/>
      <c r="M455" s="599"/>
      <c r="N455" s="599"/>
      <c r="O455" s="599"/>
      <c r="P455" s="599"/>
      <c r="Q455" s="599"/>
      <c r="R455" s="599"/>
      <c r="S455" s="599"/>
      <c r="T455" s="599"/>
      <c r="U455" s="599"/>
      <c r="V455" s="599"/>
      <c r="W455" s="599"/>
      <c r="X455" s="599"/>
      <c r="Y455" s="599"/>
      <c r="Z455" s="599"/>
    </row>
    <row r="456" spans="1:26" ht="10.5" customHeight="1">
      <c r="A456" s="599"/>
      <c r="B456" s="599"/>
      <c r="C456" s="599"/>
      <c r="D456" s="599"/>
      <c r="E456" s="599"/>
      <c r="F456" s="599"/>
      <c r="G456" s="599"/>
      <c r="H456" s="599"/>
      <c r="I456" s="599"/>
      <c r="J456" s="599"/>
      <c r="K456" s="599"/>
      <c r="L456" s="599"/>
      <c r="M456" s="599"/>
      <c r="N456" s="599"/>
      <c r="O456" s="599"/>
      <c r="P456" s="599"/>
      <c r="Q456" s="599"/>
      <c r="R456" s="599"/>
      <c r="S456" s="599"/>
      <c r="T456" s="599"/>
      <c r="U456" s="599"/>
      <c r="V456" s="599"/>
      <c r="W456" s="599"/>
      <c r="X456" s="599"/>
      <c r="Y456" s="599"/>
      <c r="Z456" s="599"/>
    </row>
    <row r="457" spans="1:26" ht="10.5" customHeight="1">
      <c r="A457" s="599"/>
      <c r="B457" s="599"/>
      <c r="C457" s="599"/>
      <c r="D457" s="599"/>
      <c r="E457" s="599"/>
      <c r="F457" s="599"/>
      <c r="G457" s="599"/>
      <c r="H457" s="599"/>
      <c r="I457" s="599"/>
      <c r="J457" s="599"/>
      <c r="K457" s="599"/>
      <c r="L457" s="599"/>
      <c r="M457" s="599"/>
      <c r="N457" s="599"/>
      <c r="O457" s="599"/>
      <c r="P457" s="599"/>
      <c r="Q457" s="599"/>
      <c r="R457" s="599"/>
      <c r="S457" s="599"/>
      <c r="T457" s="599"/>
      <c r="U457" s="599"/>
      <c r="V457" s="599"/>
      <c r="W457" s="599"/>
      <c r="X457" s="599"/>
      <c r="Y457" s="599"/>
      <c r="Z457" s="599"/>
    </row>
    <row r="458" spans="1:26" ht="10.5" customHeight="1">
      <c r="A458" s="599"/>
      <c r="B458" s="599"/>
      <c r="C458" s="599"/>
      <c r="D458" s="599"/>
      <c r="E458" s="599"/>
      <c r="F458" s="599"/>
      <c r="G458" s="599"/>
      <c r="H458" s="599"/>
      <c r="I458" s="599"/>
      <c r="J458" s="599"/>
      <c r="K458" s="599"/>
      <c r="L458" s="599"/>
      <c r="M458" s="599"/>
      <c r="N458" s="599"/>
      <c r="O458" s="599"/>
      <c r="P458" s="599"/>
      <c r="Q458" s="599"/>
      <c r="R458" s="599"/>
      <c r="S458" s="599"/>
      <c r="T458" s="599"/>
      <c r="U458" s="599"/>
      <c r="V458" s="599"/>
      <c r="W458" s="599"/>
      <c r="X458" s="599"/>
      <c r="Y458" s="599"/>
      <c r="Z458" s="599"/>
    </row>
    <row r="459" spans="1:26" ht="10.5" customHeight="1">
      <c r="A459" s="599"/>
      <c r="B459" s="599"/>
      <c r="C459" s="599"/>
      <c r="D459" s="599"/>
      <c r="E459" s="599"/>
      <c r="F459" s="599"/>
      <c r="G459" s="599"/>
      <c r="H459" s="599"/>
      <c r="I459" s="599"/>
      <c r="J459" s="599"/>
      <c r="K459" s="599"/>
      <c r="L459" s="599"/>
      <c r="M459" s="599"/>
      <c r="N459" s="599"/>
      <c r="O459" s="599"/>
      <c r="P459" s="599"/>
      <c r="Q459" s="599"/>
      <c r="R459" s="599"/>
      <c r="S459" s="599"/>
      <c r="T459" s="599"/>
      <c r="U459" s="599"/>
      <c r="V459" s="599"/>
      <c r="W459" s="599"/>
      <c r="X459" s="599"/>
      <c r="Y459" s="599"/>
      <c r="Z459" s="599"/>
    </row>
    <row r="460" spans="1:26" ht="10.5" customHeight="1">
      <c r="A460" s="599"/>
      <c r="B460" s="599"/>
      <c r="C460" s="599"/>
      <c r="D460" s="599"/>
      <c r="E460" s="599"/>
      <c r="F460" s="599"/>
      <c r="G460" s="599"/>
      <c r="H460" s="599"/>
      <c r="I460" s="599"/>
      <c r="J460" s="599"/>
      <c r="K460" s="599"/>
      <c r="L460" s="599"/>
      <c r="M460" s="599"/>
      <c r="N460" s="599"/>
      <c r="O460" s="599"/>
      <c r="P460" s="599"/>
      <c r="Q460" s="599"/>
      <c r="R460" s="599"/>
      <c r="S460" s="599"/>
      <c r="T460" s="599"/>
      <c r="U460" s="599"/>
      <c r="V460" s="599"/>
      <c r="W460" s="599"/>
      <c r="X460" s="599"/>
      <c r="Y460" s="599"/>
      <c r="Z460" s="599"/>
    </row>
    <row r="461" spans="1:26" ht="10.5" customHeight="1">
      <c r="A461" s="599"/>
      <c r="B461" s="599"/>
      <c r="C461" s="599"/>
      <c r="D461" s="599"/>
      <c r="E461" s="599"/>
      <c r="F461" s="599"/>
      <c r="G461" s="599"/>
      <c r="H461" s="599"/>
      <c r="I461" s="599"/>
      <c r="J461" s="599"/>
      <c r="K461" s="599"/>
      <c r="L461" s="599"/>
      <c r="M461" s="599"/>
      <c r="N461" s="599"/>
      <c r="O461" s="599"/>
      <c r="P461" s="599"/>
      <c r="Q461" s="599"/>
      <c r="R461" s="599"/>
      <c r="S461" s="599"/>
      <c r="T461" s="599"/>
      <c r="U461" s="599"/>
      <c r="V461" s="599"/>
      <c r="W461" s="599"/>
      <c r="X461" s="599"/>
      <c r="Y461" s="599"/>
      <c r="Z461" s="599"/>
    </row>
    <row r="462" spans="1:26" ht="10.5" customHeight="1">
      <c r="A462" s="599"/>
      <c r="B462" s="599"/>
      <c r="C462" s="599"/>
      <c r="D462" s="599"/>
      <c r="E462" s="599"/>
      <c r="F462" s="599"/>
      <c r="G462" s="599"/>
      <c r="H462" s="599"/>
      <c r="I462" s="599"/>
      <c r="J462" s="599"/>
      <c r="K462" s="599"/>
      <c r="L462" s="599"/>
      <c r="M462" s="599"/>
      <c r="N462" s="599"/>
      <c r="O462" s="599"/>
      <c r="P462" s="599"/>
      <c r="Q462" s="599"/>
      <c r="R462" s="599"/>
      <c r="S462" s="599"/>
      <c r="T462" s="599"/>
      <c r="U462" s="599"/>
      <c r="V462" s="599"/>
      <c r="W462" s="599"/>
      <c r="X462" s="599"/>
      <c r="Y462" s="599"/>
      <c r="Z462" s="599"/>
    </row>
    <row r="463" spans="1:26" ht="10.5" customHeight="1">
      <c r="A463" s="599"/>
      <c r="B463" s="599"/>
      <c r="C463" s="599"/>
      <c r="D463" s="599"/>
      <c r="E463" s="599"/>
      <c r="F463" s="599"/>
      <c r="G463" s="599"/>
      <c r="H463" s="599"/>
      <c r="I463" s="599"/>
      <c r="J463" s="599"/>
      <c r="K463" s="599"/>
      <c r="L463" s="599"/>
      <c r="M463" s="599"/>
      <c r="N463" s="599"/>
      <c r="O463" s="599"/>
      <c r="P463" s="599"/>
      <c r="Q463" s="599"/>
      <c r="R463" s="599"/>
      <c r="S463" s="599"/>
      <c r="T463" s="599"/>
      <c r="U463" s="599"/>
      <c r="V463" s="599"/>
      <c r="W463" s="599"/>
      <c r="X463" s="599"/>
      <c r="Y463" s="599"/>
      <c r="Z463" s="599"/>
    </row>
    <row r="464" spans="1:26" ht="10.5" customHeight="1">
      <c r="A464" s="599"/>
      <c r="B464" s="599"/>
      <c r="C464" s="599"/>
      <c r="D464" s="599"/>
      <c r="E464" s="599"/>
      <c r="F464" s="599"/>
      <c r="G464" s="599"/>
      <c r="H464" s="599"/>
      <c r="I464" s="599"/>
      <c r="J464" s="599"/>
      <c r="K464" s="599"/>
      <c r="L464" s="599"/>
      <c r="M464" s="599"/>
      <c r="N464" s="599"/>
      <c r="O464" s="599"/>
      <c r="P464" s="599"/>
      <c r="Q464" s="599"/>
      <c r="R464" s="599"/>
      <c r="S464" s="599"/>
      <c r="T464" s="599"/>
      <c r="U464" s="599"/>
      <c r="V464" s="599"/>
      <c r="W464" s="599"/>
      <c r="X464" s="599"/>
      <c r="Y464" s="599"/>
      <c r="Z464" s="599"/>
    </row>
    <row r="465" spans="1:26" ht="10.5" customHeight="1">
      <c r="A465" s="599"/>
      <c r="B465" s="599"/>
      <c r="C465" s="599"/>
      <c r="D465" s="599"/>
      <c r="E465" s="599"/>
      <c r="F465" s="599"/>
      <c r="G465" s="599"/>
      <c r="H465" s="599"/>
      <c r="I465" s="599"/>
      <c r="J465" s="599"/>
      <c r="K465" s="599"/>
      <c r="L465" s="599"/>
      <c r="M465" s="599"/>
      <c r="N465" s="599"/>
      <c r="O465" s="599"/>
      <c r="P465" s="599"/>
      <c r="Q465" s="599"/>
      <c r="R465" s="599"/>
      <c r="S465" s="599"/>
      <c r="T465" s="599"/>
      <c r="U465" s="599"/>
      <c r="V465" s="599"/>
      <c r="W465" s="599"/>
      <c r="X465" s="599"/>
      <c r="Y465" s="599"/>
      <c r="Z465" s="599"/>
    </row>
    <row r="466" spans="1:26" ht="10.5" customHeight="1">
      <c r="A466" s="599"/>
      <c r="B466" s="599"/>
      <c r="C466" s="599"/>
      <c r="D466" s="599"/>
      <c r="E466" s="599"/>
      <c r="F466" s="599"/>
      <c r="G466" s="599"/>
      <c r="H466" s="599"/>
      <c r="I466" s="599"/>
      <c r="J466" s="599"/>
      <c r="K466" s="599"/>
      <c r="L466" s="599"/>
      <c r="M466" s="599"/>
      <c r="N466" s="599"/>
      <c r="O466" s="599"/>
      <c r="P466" s="599"/>
      <c r="Q466" s="599"/>
      <c r="R466" s="599"/>
      <c r="S466" s="599"/>
      <c r="T466" s="599"/>
      <c r="U466" s="599"/>
      <c r="V466" s="599"/>
      <c r="W466" s="599"/>
      <c r="X466" s="599"/>
      <c r="Y466" s="599"/>
      <c r="Z466" s="599"/>
    </row>
    <row r="467" spans="1:26" ht="10.5" customHeight="1">
      <c r="A467" s="599"/>
      <c r="B467" s="599"/>
      <c r="C467" s="599"/>
      <c r="D467" s="599"/>
      <c r="E467" s="599"/>
      <c r="F467" s="599"/>
      <c r="G467" s="599"/>
      <c r="H467" s="599"/>
      <c r="I467" s="599"/>
      <c r="J467" s="599"/>
      <c r="K467" s="599"/>
      <c r="L467" s="599"/>
      <c r="M467" s="599"/>
      <c r="N467" s="599"/>
      <c r="O467" s="599"/>
      <c r="P467" s="599"/>
      <c r="Q467" s="599"/>
      <c r="R467" s="599"/>
      <c r="S467" s="599"/>
      <c r="T467" s="599"/>
      <c r="U467" s="599"/>
      <c r="V467" s="599"/>
      <c r="W467" s="599"/>
      <c r="X467" s="599"/>
      <c r="Y467" s="599"/>
      <c r="Z467" s="599"/>
    </row>
    <row r="468" spans="1:26" ht="10.5" customHeight="1">
      <c r="A468" s="599"/>
      <c r="B468" s="599"/>
      <c r="C468" s="599"/>
      <c r="D468" s="599"/>
      <c r="E468" s="599"/>
      <c r="F468" s="599"/>
      <c r="G468" s="599"/>
      <c r="H468" s="599"/>
      <c r="I468" s="599"/>
      <c r="J468" s="599"/>
      <c r="K468" s="599"/>
      <c r="L468" s="599"/>
      <c r="M468" s="599"/>
      <c r="N468" s="599"/>
      <c r="O468" s="599"/>
      <c r="P468" s="599"/>
      <c r="Q468" s="599"/>
      <c r="R468" s="599"/>
      <c r="S468" s="599"/>
      <c r="T468" s="599"/>
      <c r="U468" s="599"/>
      <c r="V468" s="599"/>
      <c r="W468" s="599"/>
      <c r="X468" s="599"/>
      <c r="Y468" s="599"/>
      <c r="Z468" s="599"/>
    </row>
    <row r="469" spans="1:26" ht="10.5" customHeight="1">
      <c r="A469" s="599"/>
      <c r="B469" s="599"/>
      <c r="C469" s="599"/>
      <c r="D469" s="599"/>
      <c r="E469" s="599"/>
      <c r="F469" s="599"/>
      <c r="G469" s="599"/>
      <c r="H469" s="599"/>
      <c r="I469" s="599"/>
      <c r="J469" s="599"/>
      <c r="K469" s="599"/>
      <c r="L469" s="599"/>
      <c r="M469" s="599"/>
      <c r="N469" s="599"/>
      <c r="O469" s="599"/>
      <c r="P469" s="599"/>
      <c r="Q469" s="599"/>
      <c r="R469" s="599"/>
      <c r="S469" s="599"/>
      <c r="T469" s="599"/>
      <c r="U469" s="599"/>
      <c r="V469" s="599"/>
      <c r="W469" s="599"/>
      <c r="X469" s="599"/>
      <c r="Y469" s="599"/>
      <c r="Z469" s="599"/>
    </row>
    <row r="470" spans="1:26" ht="10.5" customHeight="1">
      <c r="A470" s="599"/>
      <c r="B470" s="599"/>
      <c r="C470" s="599"/>
      <c r="D470" s="599"/>
      <c r="E470" s="599"/>
      <c r="F470" s="599"/>
      <c r="G470" s="599"/>
      <c r="H470" s="599"/>
      <c r="I470" s="599"/>
      <c r="J470" s="599"/>
      <c r="K470" s="599"/>
      <c r="L470" s="599"/>
      <c r="M470" s="599"/>
      <c r="N470" s="599"/>
      <c r="O470" s="599"/>
      <c r="P470" s="599"/>
      <c r="Q470" s="599"/>
      <c r="R470" s="599"/>
      <c r="S470" s="599"/>
      <c r="T470" s="599"/>
      <c r="U470" s="599"/>
      <c r="V470" s="599"/>
      <c r="W470" s="599"/>
      <c r="X470" s="599"/>
      <c r="Y470" s="599"/>
      <c r="Z470" s="599"/>
    </row>
    <row r="471" spans="1:26" ht="10.5" customHeight="1">
      <c r="A471" s="599"/>
      <c r="B471" s="599"/>
      <c r="C471" s="599"/>
      <c r="D471" s="599"/>
      <c r="E471" s="599"/>
      <c r="F471" s="599"/>
      <c r="G471" s="599"/>
      <c r="H471" s="599"/>
      <c r="I471" s="599"/>
      <c r="J471" s="599"/>
      <c r="K471" s="599"/>
      <c r="L471" s="599"/>
      <c r="M471" s="599"/>
      <c r="N471" s="599"/>
      <c r="O471" s="599"/>
      <c r="P471" s="599"/>
      <c r="Q471" s="599"/>
      <c r="R471" s="599"/>
      <c r="S471" s="599"/>
      <c r="T471" s="599"/>
      <c r="U471" s="599"/>
      <c r="V471" s="599"/>
      <c r="W471" s="599"/>
      <c r="X471" s="599"/>
      <c r="Y471" s="599"/>
      <c r="Z471" s="599"/>
    </row>
    <row r="472" spans="1:26" ht="10.5" customHeight="1">
      <c r="A472" s="599"/>
      <c r="B472" s="599"/>
      <c r="C472" s="599"/>
      <c r="D472" s="599"/>
      <c r="E472" s="599"/>
      <c r="F472" s="599"/>
      <c r="G472" s="599"/>
      <c r="H472" s="599"/>
      <c r="I472" s="599"/>
      <c r="J472" s="599"/>
      <c r="K472" s="599"/>
      <c r="L472" s="599"/>
      <c r="M472" s="599"/>
      <c r="N472" s="599"/>
      <c r="O472" s="599"/>
      <c r="P472" s="599"/>
      <c r="Q472" s="599"/>
      <c r="R472" s="599"/>
      <c r="S472" s="599"/>
      <c r="T472" s="599"/>
      <c r="U472" s="599"/>
      <c r="V472" s="599"/>
      <c r="W472" s="599"/>
      <c r="X472" s="599"/>
      <c r="Y472" s="599"/>
      <c r="Z472" s="599"/>
    </row>
    <row r="473" spans="1:26" ht="10.5" customHeight="1">
      <c r="A473" s="599"/>
      <c r="B473" s="599"/>
      <c r="C473" s="599"/>
      <c r="D473" s="599"/>
      <c r="E473" s="599"/>
      <c r="F473" s="599"/>
      <c r="G473" s="599"/>
      <c r="H473" s="599"/>
      <c r="I473" s="599"/>
      <c r="J473" s="599"/>
      <c r="K473" s="599"/>
      <c r="L473" s="599"/>
      <c r="M473" s="599"/>
      <c r="N473" s="599"/>
      <c r="O473" s="599"/>
      <c r="P473" s="599"/>
      <c r="Q473" s="599"/>
      <c r="R473" s="599"/>
      <c r="S473" s="599"/>
      <c r="T473" s="599"/>
      <c r="U473" s="599"/>
      <c r="V473" s="599"/>
      <c r="W473" s="599"/>
      <c r="X473" s="599"/>
      <c r="Y473" s="599"/>
      <c r="Z473" s="599"/>
    </row>
    <row r="474" spans="1:26" ht="10.5" customHeight="1">
      <c r="A474" s="599"/>
      <c r="B474" s="599"/>
      <c r="C474" s="599"/>
      <c r="D474" s="599"/>
      <c r="E474" s="599"/>
      <c r="F474" s="599"/>
      <c r="G474" s="599"/>
      <c r="H474" s="599"/>
      <c r="I474" s="599"/>
      <c r="J474" s="599"/>
      <c r="K474" s="599"/>
      <c r="L474" s="599"/>
      <c r="M474" s="599"/>
      <c r="N474" s="599"/>
      <c r="O474" s="599"/>
      <c r="P474" s="599"/>
      <c r="Q474" s="599"/>
      <c r="R474" s="599"/>
      <c r="S474" s="599"/>
      <c r="T474" s="599"/>
      <c r="U474" s="599"/>
      <c r="V474" s="599"/>
      <c r="W474" s="599"/>
      <c r="X474" s="599"/>
      <c r="Y474" s="599"/>
      <c r="Z474" s="599"/>
    </row>
    <row r="475" spans="1:26" ht="10.5" customHeight="1">
      <c r="A475" s="599"/>
      <c r="B475" s="599"/>
      <c r="C475" s="599"/>
      <c r="D475" s="599"/>
      <c r="E475" s="599"/>
      <c r="F475" s="599"/>
      <c r="G475" s="599"/>
      <c r="H475" s="599"/>
      <c r="I475" s="599"/>
      <c r="J475" s="599"/>
      <c r="K475" s="599"/>
      <c r="L475" s="599"/>
      <c r="M475" s="599"/>
      <c r="N475" s="599"/>
      <c r="O475" s="599"/>
      <c r="P475" s="599"/>
      <c r="Q475" s="599"/>
      <c r="R475" s="599"/>
      <c r="S475" s="599"/>
      <c r="T475" s="599"/>
      <c r="U475" s="599"/>
      <c r="V475" s="599"/>
      <c r="W475" s="599"/>
      <c r="X475" s="599"/>
      <c r="Y475" s="599"/>
      <c r="Z475" s="599"/>
    </row>
    <row r="476" spans="1:26" ht="10.5" customHeight="1">
      <c r="A476" s="599"/>
      <c r="B476" s="599"/>
      <c r="C476" s="599"/>
      <c r="D476" s="599"/>
      <c r="E476" s="599"/>
      <c r="F476" s="599"/>
      <c r="G476" s="599"/>
      <c r="H476" s="599"/>
      <c r="I476" s="599"/>
      <c r="J476" s="599"/>
      <c r="K476" s="599"/>
      <c r="L476" s="599"/>
      <c r="M476" s="599"/>
      <c r="N476" s="599"/>
      <c r="O476" s="599"/>
      <c r="P476" s="599"/>
      <c r="Q476" s="599"/>
      <c r="R476" s="599"/>
      <c r="S476" s="599"/>
      <c r="T476" s="599"/>
      <c r="U476" s="599"/>
      <c r="V476" s="599"/>
      <c r="W476" s="599"/>
      <c r="X476" s="599"/>
      <c r="Y476" s="599"/>
      <c r="Z476" s="599"/>
    </row>
    <row r="477" spans="1:26" ht="10.5" customHeight="1">
      <c r="A477" s="599"/>
      <c r="B477" s="599"/>
      <c r="C477" s="599"/>
      <c r="D477" s="599"/>
      <c r="E477" s="599"/>
      <c r="F477" s="599"/>
      <c r="G477" s="599"/>
      <c r="H477" s="599"/>
      <c r="I477" s="599"/>
      <c r="J477" s="599"/>
      <c r="K477" s="599"/>
      <c r="L477" s="599"/>
      <c r="M477" s="599"/>
      <c r="N477" s="599"/>
      <c r="O477" s="599"/>
      <c r="P477" s="599"/>
      <c r="Q477" s="599"/>
      <c r="R477" s="599"/>
      <c r="S477" s="599"/>
      <c r="T477" s="599"/>
      <c r="U477" s="599"/>
      <c r="V477" s="599"/>
      <c r="W477" s="599"/>
      <c r="X477" s="599"/>
      <c r="Y477" s="599"/>
      <c r="Z477" s="599"/>
    </row>
    <row r="478" spans="1:26" ht="10.5" customHeight="1">
      <c r="A478" s="599"/>
      <c r="B478" s="599"/>
      <c r="C478" s="599"/>
      <c r="D478" s="599"/>
      <c r="E478" s="599"/>
      <c r="F478" s="599"/>
      <c r="G478" s="599"/>
      <c r="H478" s="599"/>
      <c r="I478" s="599"/>
      <c r="J478" s="599"/>
      <c r="K478" s="599"/>
      <c r="L478" s="599"/>
      <c r="M478" s="599"/>
      <c r="N478" s="599"/>
      <c r="O478" s="599"/>
      <c r="P478" s="599"/>
      <c r="Q478" s="599"/>
      <c r="R478" s="599"/>
      <c r="S478" s="599"/>
      <c r="T478" s="599"/>
      <c r="U478" s="599"/>
      <c r="V478" s="599"/>
      <c r="W478" s="599"/>
      <c r="X478" s="599"/>
      <c r="Y478" s="599"/>
      <c r="Z478" s="599"/>
    </row>
    <row r="479" spans="1:26" ht="10.5" customHeight="1">
      <c r="A479" s="599"/>
      <c r="B479" s="599"/>
      <c r="C479" s="599"/>
      <c r="D479" s="599"/>
      <c r="E479" s="599"/>
      <c r="F479" s="599"/>
      <c r="G479" s="599"/>
      <c r="H479" s="599"/>
      <c r="I479" s="599"/>
      <c r="J479" s="599"/>
      <c r="K479" s="599"/>
      <c r="L479" s="599"/>
      <c r="M479" s="599"/>
      <c r="N479" s="599"/>
      <c r="O479" s="599"/>
      <c r="P479" s="599"/>
      <c r="Q479" s="599"/>
      <c r="R479" s="599"/>
      <c r="S479" s="599"/>
      <c r="T479" s="599"/>
      <c r="U479" s="599"/>
      <c r="V479" s="599"/>
      <c r="W479" s="599"/>
      <c r="X479" s="599"/>
      <c r="Y479" s="599"/>
      <c r="Z479" s="599"/>
    </row>
    <row r="480" spans="1:26" ht="10.5" customHeight="1">
      <c r="A480" s="599"/>
      <c r="B480" s="599"/>
      <c r="C480" s="599"/>
      <c r="D480" s="599"/>
      <c r="E480" s="599"/>
      <c r="F480" s="599"/>
      <c r="G480" s="599"/>
      <c r="H480" s="599"/>
      <c r="I480" s="599"/>
      <c r="J480" s="599"/>
      <c r="K480" s="599"/>
      <c r="L480" s="599"/>
      <c r="M480" s="599"/>
      <c r="N480" s="599"/>
      <c r="O480" s="599"/>
      <c r="P480" s="599"/>
      <c r="Q480" s="599"/>
      <c r="R480" s="599"/>
      <c r="S480" s="599"/>
      <c r="T480" s="599"/>
      <c r="U480" s="599"/>
      <c r="V480" s="599"/>
      <c r="W480" s="599"/>
      <c r="X480" s="599"/>
      <c r="Y480" s="599"/>
      <c r="Z480" s="599"/>
    </row>
    <row r="481" spans="1:26" ht="10.5" customHeight="1">
      <c r="A481" s="599"/>
      <c r="B481" s="599"/>
      <c r="C481" s="599"/>
      <c r="D481" s="599"/>
      <c r="E481" s="599"/>
      <c r="F481" s="599"/>
      <c r="G481" s="599"/>
      <c r="H481" s="599"/>
      <c r="I481" s="599"/>
      <c r="J481" s="599"/>
      <c r="K481" s="599"/>
      <c r="L481" s="599"/>
      <c r="M481" s="599"/>
      <c r="N481" s="599"/>
      <c r="O481" s="599"/>
      <c r="P481" s="599"/>
      <c r="Q481" s="599"/>
      <c r="R481" s="599"/>
      <c r="S481" s="599"/>
      <c r="T481" s="599"/>
      <c r="U481" s="599"/>
      <c r="V481" s="599"/>
      <c r="W481" s="599"/>
      <c r="X481" s="599"/>
      <c r="Y481" s="599"/>
      <c r="Z481" s="599"/>
    </row>
    <row r="482" spans="1:26" ht="10.5" customHeight="1">
      <c r="A482" s="599"/>
      <c r="B482" s="599"/>
      <c r="C482" s="599"/>
      <c r="D482" s="599"/>
      <c r="E482" s="599"/>
      <c r="F482" s="599"/>
      <c r="G482" s="599"/>
      <c r="H482" s="599"/>
      <c r="I482" s="599"/>
      <c r="J482" s="599"/>
      <c r="K482" s="599"/>
      <c r="L482" s="599"/>
      <c r="M482" s="599"/>
      <c r="N482" s="599"/>
      <c r="O482" s="599"/>
      <c r="P482" s="599"/>
      <c r="Q482" s="599"/>
      <c r="R482" s="599"/>
      <c r="S482" s="599"/>
      <c r="T482" s="599"/>
      <c r="U482" s="599"/>
      <c r="V482" s="599"/>
      <c r="W482" s="599"/>
      <c r="X482" s="599"/>
      <c r="Y482" s="599"/>
      <c r="Z482" s="599"/>
    </row>
    <row r="483" spans="1:26" ht="10.5" customHeight="1">
      <c r="A483" s="599"/>
      <c r="B483" s="599"/>
      <c r="C483" s="599"/>
      <c r="D483" s="599"/>
      <c r="E483" s="599"/>
      <c r="F483" s="599"/>
      <c r="G483" s="599"/>
      <c r="H483" s="599"/>
      <c r="I483" s="599"/>
      <c r="J483" s="599"/>
      <c r="K483" s="599"/>
      <c r="L483" s="599"/>
      <c r="M483" s="599"/>
      <c r="N483" s="599"/>
      <c r="O483" s="599"/>
      <c r="P483" s="599"/>
      <c r="Q483" s="599"/>
      <c r="R483" s="599"/>
      <c r="S483" s="599"/>
      <c r="T483" s="599"/>
      <c r="U483" s="599"/>
      <c r="V483" s="599"/>
      <c r="W483" s="599"/>
      <c r="X483" s="599"/>
      <c r="Y483" s="599"/>
      <c r="Z483" s="599"/>
    </row>
    <row r="484" spans="1:26" ht="10.5" customHeight="1">
      <c r="A484" s="599"/>
      <c r="B484" s="599"/>
      <c r="C484" s="599"/>
      <c r="D484" s="599"/>
      <c r="E484" s="599"/>
      <c r="F484" s="599"/>
      <c r="G484" s="599"/>
      <c r="H484" s="599"/>
      <c r="I484" s="599"/>
      <c r="J484" s="599"/>
      <c r="K484" s="599"/>
      <c r="L484" s="599"/>
      <c r="M484" s="599"/>
      <c r="N484" s="599"/>
      <c r="O484" s="599"/>
      <c r="P484" s="599"/>
      <c r="Q484" s="599"/>
      <c r="R484" s="599"/>
      <c r="S484" s="599"/>
      <c r="T484" s="599"/>
      <c r="U484" s="599"/>
      <c r="V484" s="599"/>
      <c r="W484" s="599"/>
      <c r="X484" s="599"/>
      <c r="Y484" s="599"/>
      <c r="Z484" s="599"/>
    </row>
    <row r="485" spans="1:26" ht="10.5" customHeight="1">
      <c r="A485" s="599"/>
      <c r="B485" s="599"/>
      <c r="C485" s="599"/>
      <c r="D485" s="599"/>
      <c r="E485" s="599"/>
      <c r="F485" s="599"/>
      <c r="G485" s="599"/>
      <c r="H485" s="599"/>
      <c r="I485" s="599"/>
      <c r="J485" s="599"/>
      <c r="K485" s="599"/>
      <c r="L485" s="599"/>
      <c r="M485" s="599"/>
      <c r="N485" s="599"/>
      <c r="O485" s="599"/>
      <c r="P485" s="599"/>
      <c r="Q485" s="599"/>
      <c r="R485" s="599"/>
      <c r="S485" s="599"/>
      <c r="T485" s="599"/>
      <c r="U485" s="599"/>
      <c r="V485" s="599"/>
      <c r="W485" s="599"/>
      <c r="X485" s="599"/>
      <c r="Y485" s="599"/>
      <c r="Z485" s="599"/>
    </row>
    <row r="486" spans="1:26" ht="10.5" customHeight="1">
      <c r="A486" s="599"/>
      <c r="B486" s="599"/>
      <c r="C486" s="599"/>
      <c r="D486" s="599"/>
      <c r="E486" s="599"/>
      <c r="F486" s="599"/>
      <c r="G486" s="599"/>
      <c r="H486" s="599"/>
      <c r="I486" s="599"/>
      <c r="J486" s="599"/>
      <c r="K486" s="599"/>
      <c r="L486" s="599"/>
      <c r="M486" s="599"/>
      <c r="N486" s="599"/>
      <c r="O486" s="599"/>
      <c r="P486" s="599"/>
      <c r="Q486" s="599"/>
      <c r="R486" s="599"/>
      <c r="S486" s="599"/>
      <c r="T486" s="599"/>
      <c r="U486" s="599"/>
      <c r="V486" s="599"/>
      <c r="W486" s="599"/>
      <c r="X486" s="599"/>
      <c r="Y486" s="599"/>
      <c r="Z486" s="599"/>
    </row>
    <row r="487" spans="1:26" ht="10.5" customHeight="1">
      <c r="A487" s="599"/>
      <c r="B487" s="599"/>
      <c r="C487" s="599"/>
      <c r="D487" s="599"/>
      <c r="E487" s="599"/>
      <c r="F487" s="599"/>
      <c r="G487" s="599"/>
      <c r="H487" s="599"/>
      <c r="I487" s="599"/>
      <c r="J487" s="599"/>
      <c r="K487" s="599"/>
      <c r="L487" s="599"/>
      <c r="M487" s="599"/>
      <c r="N487" s="599"/>
      <c r="O487" s="599"/>
      <c r="P487" s="599"/>
      <c r="Q487" s="599"/>
      <c r="R487" s="599"/>
      <c r="S487" s="599"/>
      <c r="T487" s="599"/>
      <c r="U487" s="599"/>
      <c r="V487" s="599"/>
      <c r="W487" s="599"/>
      <c r="X487" s="599"/>
      <c r="Y487" s="599"/>
      <c r="Z487" s="599"/>
    </row>
    <row r="488" spans="1:26" ht="10.5" customHeight="1">
      <c r="A488" s="599"/>
      <c r="B488" s="599"/>
      <c r="C488" s="599"/>
      <c r="D488" s="599"/>
      <c r="E488" s="599"/>
      <c r="F488" s="599"/>
      <c r="G488" s="599"/>
      <c r="H488" s="599"/>
      <c r="I488" s="599"/>
      <c r="J488" s="599"/>
      <c r="K488" s="599"/>
      <c r="L488" s="599"/>
      <c r="M488" s="599"/>
      <c r="N488" s="599"/>
      <c r="O488" s="599"/>
      <c r="P488" s="599"/>
      <c r="Q488" s="599"/>
      <c r="R488" s="599"/>
      <c r="S488" s="599"/>
      <c r="T488" s="599"/>
      <c r="U488" s="599"/>
      <c r="V488" s="599"/>
      <c r="W488" s="599"/>
      <c r="X488" s="599"/>
      <c r="Y488" s="599"/>
      <c r="Z488" s="599"/>
    </row>
    <row r="489" spans="1:26" ht="10.5" customHeight="1">
      <c r="A489" s="599"/>
      <c r="B489" s="599"/>
      <c r="C489" s="599"/>
      <c r="D489" s="599"/>
      <c r="E489" s="599"/>
      <c r="F489" s="599"/>
      <c r="G489" s="599"/>
      <c r="H489" s="599"/>
      <c r="I489" s="599"/>
      <c r="J489" s="599"/>
      <c r="K489" s="599"/>
      <c r="L489" s="599"/>
      <c r="M489" s="599"/>
      <c r="N489" s="599"/>
      <c r="O489" s="599"/>
      <c r="P489" s="599"/>
      <c r="Q489" s="599"/>
      <c r="R489" s="599"/>
      <c r="S489" s="599"/>
      <c r="T489" s="599"/>
      <c r="U489" s="599"/>
      <c r="V489" s="599"/>
      <c r="W489" s="599"/>
      <c r="X489" s="599"/>
      <c r="Y489" s="599"/>
      <c r="Z489" s="599"/>
    </row>
    <row r="490" spans="1:26" ht="10.5" customHeight="1">
      <c r="A490" s="599"/>
      <c r="B490" s="599"/>
      <c r="C490" s="599"/>
      <c r="D490" s="599"/>
      <c r="E490" s="599"/>
      <c r="F490" s="599"/>
      <c r="G490" s="599"/>
      <c r="H490" s="599"/>
      <c r="I490" s="599"/>
      <c r="J490" s="599"/>
      <c r="K490" s="599"/>
      <c r="L490" s="599"/>
      <c r="M490" s="599"/>
      <c r="N490" s="599"/>
      <c r="O490" s="599"/>
      <c r="P490" s="599"/>
      <c r="Q490" s="599"/>
      <c r="R490" s="599"/>
      <c r="S490" s="599"/>
      <c r="T490" s="599"/>
      <c r="U490" s="599"/>
      <c r="V490" s="599"/>
      <c r="W490" s="599"/>
      <c r="X490" s="599"/>
      <c r="Y490" s="599"/>
      <c r="Z490" s="599"/>
    </row>
    <row r="491" spans="1:26" ht="10.5" customHeight="1">
      <c r="A491" s="599"/>
      <c r="B491" s="599"/>
      <c r="C491" s="599"/>
      <c r="D491" s="599"/>
      <c r="E491" s="599"/>
      <c r="F491" s="599"/>
      <c r="G491" s="599"/>
      <c r="H491" s="599"/>
      <c r="I491" s="599"/>
      <c r="J491" s="599"/>
      <c r="K491" s="599"/>
      <c r="L491" s="599"/>
      <c r="M491" s="599"/>
      <c r="N491" s="599"/>
      <c r="O491" s="599"/>
      <c r="P491" s="599"/>
      <c r="Q491" s="599"/>
      <c r="R491" s="599"/>
      <c r="S491" s="599"/>
      <c r="T491" s="599"/>
      <c r="U491" s="599"/>
      <c r="V491" s="599"/>
      <c r="W491" s="599"/>
      <c r="X491" s="599"/>
      <c r="Y491" s="599"/>
      <c r="Z491" s="599"/>
    </row>
    <row r="492" spans="1:26" ht="10.5" customHeight="1">
      <c r="A492" s="599"/>
      <c r="B492" s="599"/>
      <c r="C492" s="599"/>
      <c r="D492" s="599"/>
      <c r="E492" s="599"/>
      <c r="F492" s="599"/>
      <c r="G492" s="599"/>
      <c r="H492" s="599"/>
      <c r="I492" s="599"/>
      <c r="J492" s="599"/>
      <c r="K492" s="599"/>
      <c r="L492" s="599"/>
      <c r="M492" s="599"/>
      <c r="N492" s="599"/>
      <c r="O492" s="599"/>
      <c r="P492" s="599"/>
      <c r="Q492" s="599"/>
      <c r="R492" s="599"/>
      <c r="S492" s="599"/>
      <c r="T492" s="599"/>
      <c r="U492" s="599"/>
      <c r="V492" s="599"/>
      <c r="W492" s="599"/>
      <c r="X492" s="599"/>
      <c r="Y492" s="599"/>
      <c r="Z492" s="599"/>
    </row>
    <row r="493" spans="1:26" ht="10.5" customHeight="1">
      <c r="A493" s="599"/>
      <c r="B493" s="599"/>
      <c r="C493" s="599"/>
      <c r="D493" s="599"/>
      <c r="E493" s="599"/>
      <c r="F493" s="599"/>
      <c r="G493" s="599"/>
      <c r="H493" s="599"/>
      <c r="I493" s="599"/>
      <c r="J493" s="599"/>
      <c r="K493" s="599"/>
      <c r="L493" s="599"/>
      <c r="M493" s="599"/>
      <c r="N493" s="599"/>
      <c r="O493" s="599"/>
      <c r="P493" s="599"/>
      <c r="Q493" s="599"/>
      <c r="R493" s="599"/>
      <c r="S493" s="599"/>
      <c r="T493" s="599"/>
      <c r="U493" s="599"/>
      <c r="V493" s="599"/>
      <c r="W493" s="599"/>
      <c r="X493" s="599"/>
      <c r="Y493" s="599"/>
      <c r="Z493" s="599"/>
    </row>
    <row r="494" spans="1:26" ht="10.5" customHeight="1">
      <c r="A494" s="599"/>
      <c r="B494" s="599"/>
      <c r="C494" s="599"/>
      <c r="D494" s="599"/>
      <c r="E494" s="599"/>
      <c r="F494" s="599"/>
      <c r="G494" s="599"/>
      <c r="H494" s="599"/>
      <c r="I494" s="599"/>
      <c r="J494" s="599"/>
      <c r="K494" s="599"/>
      <c r="L494" s="599"/>
      <c r="M494" s="599"/>
      <c r="N494" s="599"/>
      <c r="O494" s="599"/>
      <c r="P494" s="599"/>
      <c r="Q494" s="599"/>
      <c r="R494" s="599"/>
      <c r="S494" s="599"/>
      <c r="T494" s="599"/>
      <c r="U494" s="599"/>
      <c r="V494" s="599"/>
      <c r="W494" s="599"/>
      <c r="X494" s="599"/>
      <c r="Y494" s="599"/>
      <c r="Z494" s="599"/>
    </row>
    <row r="495" spans="1:26" ht="10.5" customHeight="1">
      <c r="A495" s="599"/>
      <c r="B495" s="599"/>
      <c r="C495" s="599"/>
      <c r="D495" s="599"/>
      <c r="E495" s="599"/>
      <c r="F495" s="599"/>
      <c r="G495" s="599"/>
      <c r="H495" s="599"/>
      <c r="I495" s="599"/>
      <c r="J495" s="599"/>
      <c r="K495" s="599"/>
      <c r="L495" s="599"/>
      <c r="M495" s="599"/>
      <c r="N495" s="599"/>
      <c r="O495" s="599"/>
      <c r="P495" s="599"/>
      <c r="Q495" s="599"/>
      <c r="R495" s="599"/>
      <c r="S495" s="599"/>
      <c r="T495" s="599"/>
      <c r="U495" s="599"/>
      <c r="V495" s="599"/>
      <c r="W495" s="599"/>
      <c r="X495" s="599"/>
      <c r="Y495" s="599"/>
      <c r="Z495" s="599"/>
    </row>
    <row r="496" spans="1:26" ht="10.5" customHeight="1">
      <c r="A496" s="599"/>
      <c r="B496" s="599"/>
      <c r="C496" s="599"/>
      <c r="D496" s="599"/>
      <c r="E496" s="599"/>
      <c r="F496" s="599"/>
      <c r="G496" s="599"/>
      <c r="H496" s="599"/>
      <c r="I496" s="599"/>
      <c r="J496" s="599"/>
      <c r="K496" s="599"/>
      <c r="L496" s="599"/>
      <c r="M496" s="599"/>
      <c r="N496" s="599"/>
      <c r="O496" s="599"/>
      <c r="P496" s="599"/>
      <c r="Q496" s="599"/>
      <c r="R496" s="599"/>
      <c r="S496" s="599"/>
      <c r="T496" s="599"/>
      <c r="U496" s="599"/>
      <c r="V496" s="599"/>
      <c r="W496" s="599"/>
      <c r="X496" s="599"/>
      <c r="Y496" s="599"/>
      <c r="Z496" s="599"/>
    </row>
    <row r="497" spans="1:26" ht="10.5" customHeight="1">
      <c r="A497" s="599"/>
      <c r="B497" s="599"/>
      <c r="C497" s="599"/>
      <c r="D497" s="599"/>
      <c r="E497" s="599"/>
      <c r="F497" s="599"/>
      <c r="G497" s="599"/>
      <c r="H497" s="599"/>
      <c r="I497" s="599"/>
      <c r="J497" s="599"/>
      <c r="K497" s="599"/>
      <c r="L497" s="599"/>
      <c r="M497" s="599"/>
      <c r="N497" s="599"/>
      <c r="O497" s="599"/>
      <c r="P497" s="599"/>
      <c r="Q497" s="599"/>
      <c r="R497" s="599"/>
      <c r="S497" s="599"/>
      <c r="T497" s="599"/>
      <c r="U497" s="599"/>
      <c r="V497" s="599"/>
      <c r="W497" s="599"/>
      <c r="X497" s="599"/>
      <c r="Y497" s="599"/>
      <c r="Z497" s="599"/>
    </row>
    <row r="498" spans="1:26" ht="10.5" customHeight="1">
      <c r="A498" s="599"/>
      <c r="B498" s="599"/>
      <c r="C498" s="599"/>
      <c r="D498" s="599"/>
      <c r="E498" s="599"/>
      <c r="F498" s="599"/>
      <c r="G498" s="599"/>
      <c r="H498" s="599"/>
      <c r="I498" s="599"/>
      <c r="J498" s="599"/>
      <c r="K498" s="599"/>
      <c r="L498" s="599"/>
      <c r="M498" s="599"/>
      <c r="N498" s="599"/>
      <c r="O498" s="599"/>
      <c r="P498" s="599"/>
      <c r="Q498" s="599"/>
      <c r="R498" s="599"/>
      <c r="S498" s="599"/>
      <c r="T498" s="599"/>
      <c r="U498" s="599"/>
      <c r="V498" s="599"/>
      <c r="W498" s="599"/>
      <c r="X498" s="599"/>
      <c r="Y498" s="599"/>
      <c r="Z498" s="599"/>
    </row>
    <row r="499" spans="1:26" ht="10.5" customHeight="1">
      <c r="A499" s="599"/>
      <c r="B499" s="599"/>
      <c r="C499" s="599"/>
      <c r="D499" s="599"/>
      <c r="E499" s="599"/>
      <c r="F499" s="599"/>
      <c r="G499" s="599"/>
      <c r="H499" s="599"/>
      <c r="I499" s="599"/>
      <c r="J499" s="599"/>
      <c r="K499" s="599"/>
      <c r="L499" s="599"/>
      <c r="M499" s="599"/>
      <c r="N499" s="599"/>
      <c r="O499" s="599"/>
      <c r="P499" s="599"/>
      <c r="Q499" s="599"/>
      <c r="R499" s="599"/>
      <c r="S499" s="599"/>
      <c r="T499" s="599"/>
      <c r="U499" s="599"/>
      <c r="V499" s="599"/>
      <c r="W499" s="599"/>
      <c r="X499" s="599"/>
      <c r="Y499" s="599"/>
      <c r="Z499" s="599"/>
    </row>
    <row r="500" spans="1:26" ht="10.5" customHeight="1">
      <c r="A500" s="599"/>
      <c r="B500" s="599"/>
      <c r="C500" s="599"/>
      <c r="D500" s="599"/>
      <c r="E500" s="599"/>
      <c r="F500" s="599"/>
      <c r="G500" s="599"/>
      <c r="H500" s="599"/>
      <c r="I500" s="599"/>
      <c r="J500" s="599"/>
      <c r="K500" s="599"/>
      <c r="L500" s="599"/>
      <c r="M500" s="599"/>
      <c r="N500" s="599"/>
      <c r="O500" s="599"/>
      <c r="P500" s="599"/>
      <c r="Q500" s="599"/>
      <c r="R500" s="599"/>
      <c r="S500" s="599"/>
      <c r="T500" s="599"/>
      <c r="U500" s="599"/>
      <c r="V500" s="599"/>
      <c r="W500" s="599"/>
      <c r="X500" s="599"/>
      <c r="Y500" s="599"/>
      <c r="Z500" s="599"/>
    </row>
    <row r="501" spans="1:26" ht="10.5" customHeight="1">
      <c r="A501" s="599"/>
      <c r="B501" s="599"/>
      <c r="C501" s="599"/>
      <c r="D501" s="599"/>
      <c r="E501" s="599"/>
      <c r="F501" s="599"/>
      <c r="G501" s="599"/>
      <c r="H501" s="599"/>
      <c r="I501" s="599"/>
      <c r="J501" s="599"/>
      <c r="K501" s="599"/>
      <c r="L501" s="599"/>
      <c r="M501" s="599"/>
      <c r="N501" s="599"/>
      <c r="O501" s="599"/>
      <c r="P501" s="599"/>
      <c r="Q501" s="599"/>
      <c r="R501" s="599"/>
      <c r="S501" s="599"/>
      <c r="T501" s="599"/>
      <c r="U501" s="599"/>
      <c r="V501" s="599"/>
      <c r="W501" s="599"/>
      <c r="X501" s="599"/>
      <c r="Y501" s="599"/>
      <c r="Z501" s="599"/>
    </row>
    <row r="502" spans="1:26" ht="10.5" customHeight="1">
      <c r="A502" s="599"/>
      <c r="B502" s="599"/>
      <c r="C502" s="599"/>
      <c r="D502" s="599"/>
      <c r="E502" s="599"/>
      <c r="F502" s="599"/>
      <c r="G502" s="599"/>
      <c r="H502" s="599"/>
      <c r="I502" s="599"/>
      <c r="J502" s="599"/>
      <c r="K502" s="599"/>
      <c r="L502" s="599"/>
      <c r="M502" s="599"/>
      <c r="N502" s="599"/>
      <c r="O502" s="599"/>
      <c r="P502" s="599"/>
      <c r="Q502" s="599"/>
      <c r="R502" s="599"/>
      <c r="S502" s="599"/>
      <c r="T502" s="599"/>
      <c r="U502" s="599"/>
      <c r="V502" s="599"/>
      <c r="W502" s="599"/>
      <c r="X502" s="599"/>
      <c r="Y502" s="599"/>
      <c r="Z502" s="599"/>
    </row>
    <row r="503" spans="1:26" ht="10.5" customHeight="1">
      <c r="A503" s="599"/>
      <c r="B503" s="599"/>
      <c r="C503" s="599"/>
      <c r="D503" s="599"/>
      <c r="E503" s="599"/>
      <c r="F503" s="599"/>
      <c r="G503" s="599"/>
      <c r="H503" s="599"/>
      <c r="I503" s="599"/>
      <c r="J503" s="599"/>
      <c r="K503" s="599"/>
      <c r="L503" s="599"/>
      <c r="M503" s="599"/>
      <c r="N503" s="599"/>
      <c r="O503" s="599"/>
      <c r="P503" s="599"/>
      <c r="Q503" s="599"/>
      <c r="R503" s="599"/>
      <c r="S503" s="599"/>
      <c r="T503" s="599"/>
      <c r="U503" s="599"/>
      <c r="V503" s="599"/>
      <c r="W503" s="599"/>
      <c r="X503" s="599"/>
      <c r="Y503" s="599"/>
      <c r="Z503" s="599"/>
    </row>
    <row r="504" spans="1:26" ht="10.5" customHeight="1">
      <c r="A504" s="599"/>
      <c r="B504" s="599"/>
      <c r="C504" s="599"/>
      <c r="D504" s="599"/>
      <c r="E504" s="599"/>
      <c r="F504" s="599"/>
      <c r="G504" s="599"/>
      <c r="H504" s="599"/>
      <c r="I504" s="599"/>
      <c r="J504" s="599"/>
      <c r="K504" s="599"/>
      <c r="L504" s="599"/>
      <c r="M504" s="599"/>
      <c r="N504" s="599"/>
      <c r="O504" s="599"/>
      <c r="P504" s="599"/>
      <c r="Q504" s="599"/>
      <c r="R504" s="599"/>
      <c r="S504" s="599"/>
      <c r="T504" s="599"/>
      <c r="U504" s="599"/>
      <c r="V504" s="599"/>
      <c r="W504" s="599"/>
      <c r="X504" s="599"/>
      <c r="Y504" s="599"/>
      <c r="Z504" s="599"/>
    </row>
    <row r="505" spans="1:26" ht="10.5" customHeight="1">
      <c r="A505" s="599"/>
      <c r="B505" s="599"/>
      <c r="C505" s="599"/>
      <c r="D505" s="599"/>
      <c r="E505" s="599"/>
      <c r="F505" s="599"/>
      <c r="G505" s="599"/>
      <c r="H505" s="599"/>
      <c r="I505" s="599"/>
      <c r="J505" s="599"/>
      <c r="K505" s="599"/>
      <c r="L505" s="599"/>
      <c r="M505" s="599"/>
      <c r="N505" s="599"/>
      <c r="O505" s="599"/>
      <c r="P505" s="599"/>
      <c r="Q505" s="599"/>
      <c r="R505" s="599"/>
      <c r="S505" s="599"/>
      <c r="T505" s="599"/>
      <c r="U505" s="599"/>
      <c r="V505" s="599"/>
      <c r="W505" s="599"/>
      <c r="X505" s="599"/>
      <c r="Y505" s="599"/>
      <c r="Z505" s="599"/>
    </row>
    <row r="506" spans="1:26" ht="10.5" customHeight="1">
      <c r="A506" s="599"/>
      <c r="B506" s="599"/>
      <c r="C506" s="599"/>
      <c r="D506" s="599"/>
      <c r="E506" s="599"/>
      <c r="F506" s="599"/>
      <c r="G506" s="599"/>
      <c r="H506" s="599"/>
      <c r="I506" s="599"/>
      <c r="J506" s="599"/>
      <c r="K506" s="599"/>
      <c r="L506" s="599"/>
      <c r="M506" s="599"/>
      <c r="N506" s="599"/>
      <c r="O506" s="599"/>
      <c r="P506" s="599"/>
      <c r="Q506" s="599"/>
      <c r="R506" s="599"/>
      <c r="S506" s="599"/>
      <c r="T506" s="599"/>
      <c r="U506" s="599"/>
      <c r="V506" s="599"/>
      <c r="W506" s="599"/>
      <c r="X506" s="599"/>
      <c r="Y506" s="599"/>
      <c r="Z506" s="599"/>
    </row>
    <row r="507" spans="1:26" ht="10.5" customHeight="1">
      <c r="A507" s="599"/>
      <c r="B507" s="599"/>
      <c r="C507" s="599"/>
      <c r="D507" s="599"/>
      <c r="E507" s="599"/>
      <c r="F507" s="599"/>
      <c r="G507" s="599"/>
      <c r="H507" s="599"/>
      <c r="I507" s="599"/>
      <c r="J507" s="599"/>
      <c r="K507" s="599"/>
      <c r="L507" s="599"/>
      <c r="M507" s="599"/>
      <c r="N507" s="599"/>
      <c r="O507" s="599"/>
      <c r="P507" s="599"/>
      <c r="Q507" s="599"/>
      <c r="R507" s="599"/>
      <c r="S507" s="599"/>
      <c r="T507" s="599"/>
      <c r="U507" s="599"/>
      <c r="V507" s="599"/>
      <c r="W507" s="599"/>
      <c r="X507" s="599"/>
      <c r="Y507" s="599"/>
      <c r="Z507" s="599"/>
    </row>
    <row r="508" spans="1:26" ht="10.5" customHeight="1">
      <c r="A508" s="599"/>
      <c r="B508" s="599"/>
      <c r="C508" s="599"/>
      <c r="D508" s="599"/>
      <c r="E508" s="599"/>
      <c r="F508" s="599"/>
      <c r="G508" s="599"/>
      <c r="H508" s="599"/>
      <c r="I508" s="599"/>
      <c r="J508" s="599"/>
      <c r="K508" s="599"/>
      <c r="L508" s="599"/>
      <c r="M508" s="599"/>
      <c r="N508" s="599"/>
      <c r="O508" s="599"/>
      <c r="P508" s="599"/>
      <c r="Q508" s="599"/>
      <c r="R508" s="599"/>
      <c r="S508" s="599"/>
      <c r="T508" s="599"/>
      <c r="U508" s="599"/>
      <c r="V508" s="599"/>
      <c r="W508" s="599"/>
      <c r="X508" s="599"/>
      <c r="Y508" s="599"/>
      <c r="Z508" s="599"/>
    </row>
    <row r="509" spans="1:26" ht="10.5" customHeight="1">
      <c r="A509" s="599"/>
      <c r="B509" s="599"/>
      <c r="C509" s="599"/>
      <c r="D509" s="599"/>
      <c r="E509" s="599"/>
      <c r="F509" s="599"/>
      <c r="G509" s="599"/>
      <c r="H509" s="599"/>
      <c r="I509" s="599"/>
      <c r="J509" s="599"/>
      <c r="K509" s="599"/>
      <c r="L509" s="599"/>
      <c r="M509" s="599"/>
      <c r="N509" s="599"/>
      <c r="O509" s="599"/>
      <c r="P509" s="599"/>
      <c r="Q509" s="599"/>
      <c r="R509" s="599"/>
      <c r="S509" s="599"/>
      <c r="T509" s="599"/>
      <c r="U509" s="599"/>
      <c r="V509" s="599"/>
      <c r="W509" s="599"/>
      <c r="X509" s="599"/>
      <c r="Y509" s="599"/>
      <c r="Z509" s="599"/>
    </row>
    <row r="510" spans="1:26" ht="10.5" customHeight="1">
      <c r="A510" s="599"/>
      <c r="B510" s="599"/>
      <c r="C510" s="599"/>
      <c r="D510" s="599"/>
      <c r="E510" s="599"/>
      <c r="F510" s="599"/>
      <c r="G510" s="599"/>
      <c r="H510" s="599"/>
      <c r="I510" s="599"/>
      <c r="J510" s="599"/>
      <c r="K510" s="599"/>
      <c r="L510" s="599"/>
      <c r="M510" s="599"/>
      <c r="N510" s="599"/>
      <c r="O510" s="599"/>
      <c r="P510" s="599"/>
      <c r="Q510" s="599"/>
      <c r="R510" s="599"/>
      <c r="S510" s="599"/>
      <c r="T510" s="599"/>
      <c r="U510" s="599"/>
      <c r="V510" s="599"/>
      <c r="W510" s="599"/>
      <c r="X510" s="599"/>
      <c r="Y510" s="599"/>
      <c r="Z510" s="599"/>
    </row>
    <row r="511" spans="1:26" ht="10.5" customHeight="1">
      <c r="A511" s="599"/>
      <c r="B511" s="599"/>
      <c r="C511" s="599"/>
      <c r="D511" s="599"/>
      <c r="E511" s="599"/>
      <c r="F511" s="599"/>
      <c r="G511" s="599"/>
      <c r="H511" s="599"/>
      <c r="I511" s="599"/>
      <c r="J511" s="599"/>
      <c r="K511" s="599"/>
      <c r="L511" s="599"/>
      <c r="M511" s="599"/>
      <c r="N511" s="599"/>
      <c r="O511" s="599"/>
      <c r="P511" s="599"/>
      <c r="Q511" s="599"/>
      <c r="R511" s="599"/>
      <c r="S511" s="599"/>
      <c r="T511" s="599"/>
      <c r="U511" s="599"/>
      <c r="V511" s="599"/>
      <c r="W511" s="599"/>
      <c r="X511" s="599"/>
      <c r="Y511" s="599"/>
      <c r="Z511" s="599"/>
    </row>
    <row r="512" spans="1:26" ht="10.5" customHeight="1">
      <c r="A512" s="599"/>
      <c r="B512" s="599"/>
      <c r="C512" s="599"/>
      <c r="D512" s="599"/>
      <c r="E512" s="599"/>
      <c r="F512" s="599"/>
      <c r="G512" s="599"/>
      <c r="H512" s="599"/>
      <c r="I512" s="599"/>
      <c r="J512" s="599"/>
      <c r="K512" s="599"/>
      <c r="L512" s="599"/>
      <c r="M512" s="599"/>
      <c r="N512" s="599"/>
      <c r="O512" s="599"/>
      <c r="P512" s="599"/>
      <c r="Q512" s="599"/>
      <c r="R512" s="599"/>
      <c r="S512" s="599"/>
      <c r="T512" s="599"/>
      <c r="U512" s="599"/>
      <c r="V512" s="599"/>
      <c r="W512" s="599"/>
      <c r="X512" s="599"/>
      <c r="Y512" s="599"/>
      <c r="Z512" s="599"/>
    </row>
    <row r="513" spans="1:26" ht="10.5" customHeight="1">
      <c r="A513" s="599"/>
      <c r="B513" s="599"/>
      <c r="C513" s="599"/>
      <c r="D513" s="599"/>
      <c r="E513" s="599"/>
      <c r="F513" s="599"/>
      <c r="G513" s="599"/>
      <c r="H513" s="599"/>
      <c r="I513" s="599"/>
      <c r="J513" s="599"/>
      <c r="K513" s="599"/>
      <c r="L513" s="599"/>
      <c r="M513" s="599"/>
      <c r="N513" s="599"/>
      <c r="O513" s="599"/>
      <c r="P513" s="599"/>
      <c r="Q513" s="599"/>
      <c r="R513" s="599"/>
      <c r="S513" s="599"/>
      <c r="T513" s="599"/>
      <c r="U513" s="599"/>
      <c r="V513" s="599"/>
      <c r="W513" s="599"/>
      <c r="X513" s="599"/>
      <c r="Y513" s="599"/>
      <c r="Z513" s="599"/>
    </row>
    <row r="514" spans="1:26" ht="10.5" customHeight="1">
      <c r="A514" s="599"/>
      <c r="B514" s="599"/>
      <c r="C514" s="599"/>
      <c r="D514" s="599"/>
      <c r="E514" s="599"/>
      <c r="F514" s="599"/>
      <c r="G514" s="599"/>
      <c r="H514" s="599"/>
      <c r="I514" s="599"/>
      <c r="J514" s="599"/>
      <c r="K514" s="599"/>
      <c r="L514" s="599"/>
      <c r="M514" s="599"/>
      <c r="N514" s="599"/>
      <c r="O514" s="599"/>
      <c r="P514" s="599"/>
      <c r="Q514" s="599"/>
      <c r="R514" s="599"/>
      <c r="S514" s="599"/>
      <c r="T514" s="599"/>
      <c r="U514" s="599"/>
      <c r="V514" s="599"/>
      <c r="W514" s="599"/>
      <c r="X514" s="599"/>
      <c r="Y514" s="599"/>
      <c r="Z514" s="599"/>
    </row>
    <row r="515" spans="1:26" ht="10.5" customHeight="1">
      <c r="A515" s="599"/>
      <c r="B515" s="599"/>
      <c r="C515" s="599"/>
      <c r="D515" s="599"/>
      <c r="E515" s="599"/>
      <c r="F515" s="599"/>
      <c r="G515" s="599"/>
      <c r="H515" s="599"/>
      <c r="I515" s="599"/>
      <c r="J515" s="599"/>
      <c r="K515" s="599"/>
      <c r="L515" s="599"/>
      <c r="M515" s="599"/>
      <c r="N515" s="599"/>
      <c r="O515" s="599"/>
      <c r="P515" s="599"/>
      <c r="Q515" s="599"/>
      <c r="R515" s="599"/>
      <c r="S515" s="599"/>
      <c r="T515" s="599"/>
      <c r="U515" s="599"/>
      <c r="V515" s="599"/>
      <c r="W515" s="599"/>
      <c r="X515" s="599"/>
      <c r="Y515" s="599"/>
      <c r="Z515" s="599"/>
    </row>
    <row r="516" spans="1:26" ht="10.5" customHeight="1">
      <c r="A516" s="599"/>
      <c r="B516" s="599"/>
      <c r="C516" s="599"/>
      <c r="D516" s="599"/>
      <c r="E516" s="599"/>
      <c r="F516" s="599"/>
      <c r="G516" s="599"/>
      <c r="H516" s="599"/>
      <c r="I516" s="599"/>
      <c r="J516" s="599"/>
      <c r="K516" s="599"/>
      <c r="L516" s="599"/>
      <c r="M516" s="599"/>
      <c r="N516" s="599"/>
      <c r="O516" s="599"/>
      <c r="P516" s="599"/>
      <c r="Q516" s="599"/>
      <c r="R516" s="599"/>
      <c r="S516" s="599"/>
      <c r="T516" s="599"/>
      <c r="U516" s="599"/>
      <c r="V516" s="599"/>
      <c r="W516" s="599"/>
      <c r="X516" s="599"/>
      <c r="Y516" s="599"/>
      <c r="Z516" s="599"/>
    </row>
    <row r="517" spans="1:26" ht="10.5" customHeight="1">
      <c r="A517" s="599"/>
      <c r="B517" s="599"/>
      <c r="C517" s="599"/>
      <c r="D517" s="599"/>
      <c r="E517" s="599"/>
      <c r="F517" s="599"/>
      <c r="G517" s="599"/>
      <c r="H517" s="599"/>
      <c r="I517" s="599"/>
      <c r="J517" s="599"/>
      <c r="K517" s="599"/>
      <c r="L517" s="599"/>
      <c r="M517" s="599"/>
      <c r="N517" s="599"/>
      <c r="O517" s="599"/>
      <c r="P517" s="599"/>
      <c r="Q517" s="599"/>
      <c r="R517" s="599"/>
      <c r="S517" s="599"/>
      <c r="T517" s="599"/>
      <c r="U517" s="599"/>
      <c r="V517" s="599"/>
      <c r="W517" s="599"/>
      <c r="X517" s="599"/>
      <c r="Y517" s="599"/>
      <c r="Z517" s="599"/>
    </row>
    <row r="518" spans="1:26" ht="10.5" customHeight="1">
      <c r="A518" s="599"/>
      <c r="B518" s="599"/>
      <c r="C518" s="599"/>
      <c r="D518" s="599"/>
      <c r="E518" s="599"/>
      <c r="F518" s="599"/>
      <c r="G518" s="599"/>
      <c r="H518" s="599"/>
      <c r="I518" s="599"/>
      <c r="J518" s="599"/>
      <c r="K518" s="599"/>
      <c r="L518" s="599"/>
      <c r="M518" s="599"/>
      <c r="N518" s="599"/>
      <c r="O518" s="599"/>
      <c r="P518" s="599"/>
      <c r="Q518" s="599"/>
      <c r="R518" s="599"/>
      <c r="S518" s="599"/>
      <c r="T518" s="599"/>
      <c r="U518" s="599"/>
      <c r="V518" s="599"/>
      <c r="W518" s="599"/>
      <c r="X518" s="599"/>
      <c r="Y518" s="599"/>
      <c r="Z518" s="599"/>
    </row>
    <row r="519" spans="1:26" ht="10.5" customHeight="1">
      <c r="A519" s="599"/>
      <c r="B519" s="599"/>
      <c r="C519" s="599"/>
      <c r="D519" s="599"/>
      <c r="E519" s="599"/>
      <c r="F519" s="599"/>
      <c r="G519" s="599"/>
      <c r="H519" s="599"/>
      <c r="I519" s="599"/>
      <c r="J519" s="599"/>
      <c r="K519" s="599"/>
      <c r="L519" s="599"/>
      <c r="M519" s="599"/>
      <c r="N519" s="599"/>
      <c r="O519" s="599"/>
      <c r="P519" s="599"/>
      <c r="Q519" s="599"/>
      <c r="R519" s="599"/>
      <c r="S519" s="599"/>
      <c r="T519" s="599"/>
      <c r="U519" s="599"/>
      <c r="V519" s="599"/>
      <c r="W519" s="599"/>
      <c r="X519" s="599"/>
      <c r="Y519" s="599"/>
      <c r="Z519" s="599"/>
    </row>
    <row r="520" spans="1:26" ht="10.5" customHeight="1">
      <c r="A520" s="599"/>
      <c r="B520" s="599"/>
      <c r="C520" s="599"/>
      <c r="D520" s="599"/>
      <c r="E520" s="599"/>
      <c r="F520" s="599"/>
      <c r="G520" s="599"/>
      <c r="H520" s="599"/>
      <c r="I520" s="599"/>
      <c r="J520" s="599"/>
      <c r="K520" s="599"/>
      <c r="L520" s="599"/>
      <c r="M520" s="599"/>
      <c r="N520" s="599"/>
      <c r="O520" s="599"/>
      <c r="P520" s="599"/>
      <c r="Q520" s="599"/>
      <c r="R520" s="599"/>
      <c r="S520" s="599"/>
      <c r="T520" s="599"/>
      <c r="U520" s="599"/>
      <c r="V520" s="599"/>
      <c r="W520" s="599"/>
      <c r="X520" s="599"/>
      <c r="Y520" s="599"/>
      <c r="Z520" s="599"/>
    </row>
    <row r="521" spans="1:26" ht="10.5" customHeight="1">
      <c r="A521" s="599"/>
      <c r="B521" s="599"/>
      <c r="C521" s="599"/>
      <c r="D521" s="599"/>
      <c r="E521" s="599"/>
      <c r="F521" s="599"/>
      <c r="G521" s="599"/>
      <c r="H521" s="599"/>
      <c r="I521" s="599"/>
      <c r="J521" s="599"/>
      <c r="K521" s="599"/>
      <c r="L521" s="599"/>
      <c r="M521" s="599"/>
      <c r="N521" s="599"/>
      <c r="O521" s="599"/>
      <c r="P521" s="599"/>
      <c r="Q521" s="599"/>
      <c r="R521" s="599"/>
      <c r="S521" s="599"/>
      <c r="T521" s="599"/>
      <c r="U521" s="599"/>
      <c r="V521" s="599"/>
      <c r="W521" s="599"/>
      <c r="X521" s="599"/>
      <c r="Y521" s="599"/>
      <c r="Z521" s="599"/>
    </row>
    <row r="522" spans="1:26" ht="10.5" customHeight="1">
      <c r="A522" s="599"/>
      <c r="B522" s="599"/>
      <c r="C522" s="599"/>
      <c r="D522" s="599"/>
      <c r="E522" s="599"/>
      <c r="F522" s="599"/>
      <c r="G522" s="599"/>
      <c r="H522" s="599"/>
      <c r="I522" s="599"/>
      <c r="J522" s="599"/>
      <c r="K522" s="599"/>
      <c r="L522" s="599"/>
      <c r="M522" s="599"/>
      <c r="N522" s="599"/>
      <c r="O522" s="599"/>
      <c r="P522" s="599"/>
      <c r="Q522" s="599"/>
      <c r="R522" s="599"/>
      <c r="S522" s="599"/>
      <c r="T522" s="599"/>
      <c r="U522" s="599"/>
      <c r="V522" s="599"/>
      <c r="W522" s="599"/>
      <c r="X522" s="599"/>
      <c r="Y522" s="599"/>
      <c r="Z522" s="599"/>
    </row>
    <row r="523" spans="1:26" ht="10.5" customHeight="1">
      <c r="A523" s="599"/>
      <c r="B523" s="599"/>
      <c r="C523" s="599"/>
      <c r="D523" s="599"/>
      <c r="E523" s="599"/>
      <c r="F523" s="599"/>
      <c r="G523" s="599"/>
      <c r="H523" s="599"/>
      <c r="I523" s="599"/>
      <c r="J523" s="599"/>
      <c r="K523" s="599"/>
      <c r="L523" s="599"/>
      <c r="M523" s="599"/>
      <c r="N523" s="599"/>
      <c r="O523" s="599"/>
      <c r="P523" s="599"/>
      <c r="Q523" s="599"/>
      <c r="R523" s="599"/>
      <c r="S523" s="599"/>
      <c r="T523" s="599"/>
      <c r="U523" s="599"/>
      <c r="V523" s="599"/>
      <c r="W523" s="599"/>
      <c r="X523" s="599"/>
      <c r="Y523" s="599"/>
      <c r="Z523" s="599"/>
    </row>
    <row r="524" spans="1:26" ht="10.5" customHeight="1">
      <c r="A524" s="599"/>
      <c r="B524" s="599"/>
      <c r="C524" s="599"/>
      <c r="D524" s="599"/>
      <c r="E524" s="599"/>
      <c r="F524" s="599"/>
      <c r="G524" s="599"/>
      <c r="H524" s="599"/>
      <c r="I524" s="599"/>
      <c r="J524" s="599"/>
      <c r="K524" s="599"/>
      <c r="L524" s="599"/>
      <c r="M524" s="599"/>
      <c r="N524" s="599"/>
      <c r="O524" s="599"/>
      <c r="P524" s="599"/>
      <c r="Q524" s="599"/>
      <c r="R524" s="599"/>
      <c r="S524" s="599"/>
      <c r="T524" s="599"/>
      <c r="U524" s="599"/>
      <c r="V524" s="599"/>
      <c r="W524" s="599"/>
      <c r="X524" s="599"/>
      <c r="Y524" s="599"/>
      <c r="Z524" s="599"/>
    </row>
    <row r="525" spans="1:26" ht="10.5" customHeight="1">
      <c r="A525" s="599"/>
      <c r="B525" s="599"/>
      <c r="C525" s="599"/>
      <c r="D525" s="599"/>
      <c r="E525" s="599"/>
      <c r="F525" s="599"/>
      <c r="G525" s="599"/>
      <c r="H525" s="599"/>
      <c r="I525" s="599"/>
      <c r="J525" s="599"/>
      <c r="K525" s="599"/>
      <c r="L525" s="599"/>
      <c r="M525" s="599"/>
      <c r="N525" s="599"/>
      <c r="O525" s="599"/>
      <c r="P525" s="599"/>
      <c r="Q525" s="599"/>
      <c r="R525" s="599"/>
      <c r="S525" s="599"/>
      <c r="T525" s="599"/>
      <c r="U525" s="599"/>
      <c r="V525" s="599"/>
      <c r="W525" s="599"/>
      <c r="X525" s="599"/>
      <c r="Y525" s="599"/>
      <c r="Z525" s="599"/>
    </row>
    <row r="526" spans="1:26" ht="10.5" customHeight="1">
      <c r="A526" s="599"/>
      <c r="B526" s="599"/>
      <c r="C526" s="599"/>
      <c r="D526" s="599"/>
      <c r="E526" s="599"/>
      <c r="F526" s="599"/>
      <c r="G526" s="599"/>
      <c r="H526" s="599"/>
      <c r="I526" s="599"/>
      <c r="J526" s="599"/>
      <c r="K526" s="599"/>
      <c r="L526" s="599"/>
      <c r="M526" s="599"/>
      <c r="N526" s="599"/>
      <c r="O526" s="599"/>
      <c r="P526" s="599"/>
      <c r="Q526" s="599"/>
      <c r="R526" s="599"/>
      <c r="S526" s="599"/>
      <c r="T526" s="599"/>
      <c r="U526" s="599"/>
      <c r="V526" s="599"/>
      <c r="W526" s="599"/>
      <c r="X526" s="599"/>
      <c r="Y526" s="599"/>
      <c r="Z526" s="599"/>
    </row>
    <row r="527" spans="1:26" ht="10.5" customHeight="1">
      <c r="A527" s="599"/>
      <c r="B527" s="599"/>
      <c r="C527" s="599"/>
      <c r="D527" s="599"/>
      <c r="E527" s="599"/>
      <c r="F527" s="599"/>
      <c r="G527" s="599"/>
      <c r="H527" s="599"/>
      <c r="I527" s="599"/>
      <c r="J527" s="599"/>
      <c r="K527" s="599"/>
      <c r="L527" s="599"/>
      <c r="M527" s="599"/>
      <c r="N527" s="599"/>
      <c r="O527" s="599"/>
      <c r="P527" s="599"/>
      <c r="Q527" s="599"/>
      <c r="R527" s="599"/>
      <c r="S527" s="599"/>
      <c r="T527" s="599"/>
      <c r="U527" s="599"/>
      <c r="V527" s="599"/>
      <c r="W527" s="599"/>
      <c r="X527" s="599"/>
      <c r="Y527" s="599"/>
      <c r="Z527" s="599"/>
    </row>
    <row r="528" spans="1:26" ht="10.5" customHeight="1">
      <c r="A528" s="599"/>
      <c r="B528" s="599"/>
      <c r="C528" s="599"/>
      <c r="D528" s="599"/>
      <c r="E528" s="599"/>
      <c r="F528" s="599"/>
      <c r="G528" s="599"/>
      <c r="H528" s="599"/>
      <c r="I528" s="599"/>
      <c r="J528" s="599"/>
      <c r="K528" s="599"/>
      <c r="L528" s="599"/>
      <c r="M528" s="599"/>
      <c r="N528" s="599"/>
      <c r="O528" s="599"/>
      <c r="P528" s="599"/>
      <c r="Q528" s="599"/>
      <c r="R528" s="599"/>
      <c r="S528" s="599"/>
      <c r="T528" s="599"/>
      <c r="U528" s="599"/>
      <c r="V528" s="599"/>
      <c r="W528" s="599"/>
      <c r="X528" s="599"/>
      <c r="Y528" s="599"/>
      <c r="Z528" s="599"/>
    </row>
    <row r="529" spans="1:26" ht="10.5" customHeight="1">
      <c r="A529" s="599"/>
      <c r="B529" s="599"/>
      <c r="C529" s="599"/>
      <c r="D529" s="599"/>
      <c r="E529" s="599"/>
      <c r="F529" s="599"/>
      <c r="G529" s="599"/>
      <c r="H529" s="599"/>
      <c r="I529" s="599"/>
      <c r="J529" s="599"/>
      <c r="K529" s="599"/>
      <c r="L529" s="599"/>
      <c r="M529" s="599"/>
      <c r="N529" s="599"/>
      <c r="O529" s="599"/>
      <c r="P529" s="599"/>
      <c r="Q529" s="599"/>
      <c r="R529" s="599"/>
      <c r="S529" s="599"/>
      <c r="T529" s="599"/>
      <c r="U529" s="599"/>
      <c r="V529" s="599"/>
      <c r="W529" s="599"/>
      <c r="X529" s="599"/>
      <c r="Y529" s="599"/>
      <c r="Z529" s="599"/>
    </row>
    <row r="530" spans="1:26" ht="10.5" customHeight="1">
      <c r="A530" s="599"/>
      <c r="B530" s="599"/>
      <c r="C530" s="599"/>
      <c r="D530" s="599"/>
      <c r="E530" s="599"/>
      <c r="F530" s="599"/>
      <c r="G530" s="599"/>
      <c r="H530" s="599"/>
      <c r="I530" s="599"/>
      <c r="J530" s="599"/>
      <c r="K530" s="599"/>
      <c r="L530" s="599"/>
      <c r="M530" s="599"/>
      <c r="N530" s="599"/>
      <c r="O530" s="599"/>
      <c r="P530" s="599"/>
      <c r="Q530" s="599"/>
      <c r="R530" s="599"/>
      <c r="S530" s="599"/>
      <c r="T530" s="599"/>
      <c r="U530" s="599"/>
      <c r="V530" s="599"/>
      <c r="W530" s="599"/>
      <c r="X530" s="599"/>
      <c r="Y530" s="599"/>
      <c r="Z530" s="599"/>
    </row>
    <row r="531" spans="1:26" ht="10.5" customHeight="1">
      <c r="A531" s="599"/>
      <c r="B531" s="599"/>
      <c r="C531" s="599"/>
      <c r="D531" s="599"/>
      <c r="E531" s="599"/>
      <c r="F531" s="599"/>
      <c r="G531" s="599"/>
      <c r="H531" s="599"/>
      <c r="I531" s="599"/>
      <c r="J531" s="599"/>
      <c r="K531" s="599"/>
      <c r="L531" s="599"/>
      <c r="M531" s="599"/>
      <c r="N531" s="599"/>
      <c r="O531" s="599"/>
      <c r="P531" s="599"/>
      <c r="Q531" s="599"/>
      <c r="R531" s="599"/>
      <c r="S531" s="599"/>
      <c r="T531" s="599"/>
      <c r="U531" s="599"/>
      <c r="V531" s="599"/>
      <c r="W531" s="599"/>
      <c r="X531" s="599"/>
      <c r="Y531" s="599"/>
      <c r="Z531" s="599"/>
    </row>
    <row r="532" spans="1:26" ht="10.5" customHeight="1">
      <c r="A532" s="599"/>
      <c r="B532" s="599"/>
      <c r="C532" s="599"/>
      <c r="D532" s="599"/>
      <c r="E532" s="599"/>
      <c r="F532" s="599"/>
      <c r="G532" s="599"/>
      <c r="H532" s="599"/>
      <c r="I532" s="599"/>
      <c r="J532" s="599"/>
      <c r="K532" s="599"/>
      <c r="L532" s="599"/>
      <c r="M532" s="599"/>
      <c r="N532" s="599"/>
      <c r="O532" s="599"/>
      <c r="P532" s="599"/>
      <c r="Q532" s="599"/>
      <c r="R532" s="599"/>
      <c r="S532" s="599"/>
      <c r="T532" s="599"/>
      <c r="U532" s="599"/>
      <c r="V532" s="599"/>
      <c r="W532" s="599"/>
      <c r="X532" s="599"/>
      <c r="Y532" s="599"/>
      <c r="Z532" s="599"/>
    </row>
    <row r="533" spans="1:26" ht="10.5" customHeight="1">
      <c r="A533" s="599"/>
      <c r="B533" s="599"/>
      <c r="C533" s="599"/>
      <c r="D533" s="599"/>
      <c r="E533" s="599"/>
      <c r="F533" s="599"/>
      <c r="G533" s="599"/>
      <c r="H533" s="599"/>
      <c r="I533" s="599"/>
      <c r="J533" s="599"/>
      <c r="K533" s="599"/>
      <c r="L533" s="599"/>
      <c r="M533" s="599"/>
      <c r="N533" s="599"/>
      <c r="O533" s="599"/>
      <c r="P533" s="599"/>
      <c r="Q533" s="599"/>
      <c r="R533" s="599"/>
      <c r="S533" s="599"/>
      <c r="T533" s="599"/>
      <c r="U533" s="599"/>
      <c r="V533" s="599"/>
      <c r="W533" s="599"/>
      <c r="X533" s="599"/>
      <c r="Y533" s="599"/>
      <c r="Z533" s="599"/>
    </row>
    <row r="534" spans="1:26" ht="10.5" customHeight="1">
      <c r="A534" s="599"/>
      <c r="B534" s="599"/>
      <c r="C534" s="599"/>
      <c r="D534" s="599"/>
      <c r="E534" s="599"/>
      <c r="F534" s="599"/>
      <c r="G534" s="599"/>
      <c r="H534" s="599"/>
      <c r="I534" s="599"/>
      <c r="J534" s="599"/>
      <c r="K534" s="599"/>
      <c r="L534" s="599"/>
      <c r="M534" s="599"/>
      <c r="N534" s="599"/>
      <c r="O534" s="599"/>
      <c r="P534" s="599"/>
      <c r="Q534" s="599"/>
      <c r="R534" s="599"/>
      <c r="S534" s="599"/>
      <c r="T534" s="599"/>
      <c r="U534" s="599"/>
      <c r="V534" s="599"/>
      <c r="W534" s="599"/>
      <c r="X534" s="599"/>
      <c r="Y534" s="599"/>
      <c r="Z534" s="599"/>
    </row>
    <row r="535" spans="1:26" ht="10.5" customHeight="1">
      <c r="A535" s="599"/>
      <c r="B535" s="599"/>
      <c r="C535" s="599"/>
      <c r="D535" s="599"/>
      <c r="E535" s="599"/>
      <c r="F535" s="599"/>
      <c r="G535" s="599"/>
      <c r="H535" s="599"/>
      <c r="I535" s="599"/>
      <c r="J535" s="599"/>
      <c r="K535" s="599"/>
      <c r="L535" s="599"/>
      <c r="M535" s="599"/>
      <c r="N535" s="599"/>
      <c r="O535" s="599"/>
      <c r="P535" s="599"/>
      <c r="Q535" s="599"/>
      <c r="R535" s="599"/>
      <c r="S535" s="599"/>
      <c r="T535" s="599"/>
      <c r="U535" s="599"/>
      <c r="V535" s="599"/>
      <c r="W535" s="599"/>
      <c r="X535" s="599"/>
      <c r="Y535" s="599"/>
      <c r="Z535" s="599"/>
    </row>
    <row r="536" spans="1:26" ht="10.5" customHeight="1">
      <c r="A536" s="599"/>
      <c r="B536" s="599"/>
      <c r="C536" s="599"/>
      <c r="D536" s="599"/>
      <c r="E536" s="599"/>
      <c r="F536" s="599"/>
      <c r="G536" s="599"/>
      <c r="H536" s="599"/>
      <c r="I536" s="599"/>
      <c r="J536" s="599"/>
      <c r="K536" s="599"/>
      <c r="L536" s="599"/>
      <c r="M536" s="599"/>
      <c r="N536" s="599"/>
      <c r="O536" s="599"/>
      <c r="P536" s="599"/>
      <c r="Q536" s="599"/>
      <c r="R536" s="599"/>
      <c r="S536" s="599"/>
      <c r="T536" s="599"/>
      <c r="U536" s="599"/>
      <c r="V536" s="599"/>
      <c r="W536" s="599"/>
      <c r="X536" s="599"/>
      <c r="Y536" s="599"/>
      <c r="Z536" s="599"/>
    </row>
    <row r="537" spans="1:26" ht="10.5" customHeight="1">
      <c r="A537" s="599"/>
      <c r="B537" s="599"/>
      <c r="C537" s="599"/>
      <c r="D537" s="599"/>
      <c r="E537" s="599"/>
      <c r="F537" s="599"/>
      <c r="G537" s="599"/>
      <c r="H537" s="599"/>
      <c r="I537" s="599"/>
      <c r="J537" s="599"/>
      <c r="K537" s="599"/>
      <c r="L537" s="599"/>
      <c r="M537" s="599"/>
      <c r="N537" s="599"/>
      <c r="O537" s="599"/>
      <c r="P537" s="599"/>
      <c r="Q537" s="599"/>
      <c r="R537" s="599"/>
      <c r="S537" s="599"/>
      <c r="T537" s="599"/>
      <c r="U537" s="599"/>
      <c r="V537" s="599"/>
      <c r="W537" s="599"/>
      <c r="X537" s="599"/>
      <c r="Y537" s="599"/>
      <c r="Z537" s="599"/>
    </row>
    <row r="538" spans="1:26" ht="10.5" customHeight="1">
      <c r="A538" s="599"/>
      <c r="B538" s="599"/>
      <c r="C538" s="599"/>
      <c r="D538" s="599"/>
      <c r="E538" s="599"/>
      <c r="F538" s="599"/>
      <c r="G538" s="599"/>
      <c r="H538" s="599"/>
      <c r="I538" s="599"/>
      <c r="J538" s="599"/>
      <c r="K538" s="599"/>
      <c r="L538" s="599"/>
      <c r="M538" s="599"/>
      <c r="N538" s="599"/>
      <c r="O538" s="599"/>
      <c r="P538" s="599"/>
      <c r="Q538" s="599"/>
      <c r="R538" s="599"/>
      <c r="S538" s="599"/>
      <c r="T538" s="599"/>
      <c r="U538" s="599"/>
      <c r="V538" s="599"/>
      <c r="W538" s="599"/>
      <c r="X538" s="599"/>
      <c r="Y538" s="599"/>
      <c r="Z538" s="599"/>
    </row>
    <row r="539" spans="1:26" ht="10.5" customHeight="1">
      <c r="A539" s="599"/>
      <c r="B539" s="599"/>
      <c r="C539" s="599"/>
      <c r="D539" s="599"/>
      <c r="E539" s="599"/>
      <c r="F539" s="599"/>
      <c r="G539" s="599"/>
      <c r="H539" s="599"/>
      <c r="I539" s="599"/>
      <c r="J539" s="599"/>
      <c r="K539" s="599"/>
      <c r="L539" s="599"/>
      <c r="M539" s="599"/>
      <c r="N539" s="599"/>
      <c r="O539" s="599"/>
      <c r="P539" s="599"/>
      <c r="Q539" s="599"/>
      <c r="R539" s="599"/>
      <c r="S539" s="599"/>
      <c r="T539" s="599"/>
      <c r="U539" s="599"/>
      <c r="V539" s="599"/>
      <c r="W539" s="599"/>
      <c r="X539" s="599"/>
      <c r="Y539" s="599"/>
      <c r="Z539" s="599"/>
    </row>
    <row r="540" spans="1:26" ht="10.5" customHeight="1">
      <c r="A540" s="599"/>
      <c r="B540" s="599"/>
      <c r="C540" s="599"/>
      <c r="D540" s="599"/>
      <c r="E540" s="599"/>
      <c r="F540" s="599"/>
      <c r="G540" s="599"/>
      <c r="H540" s="599"/>
      <c r="I540" s="599"/>
      <c r="J540" s="599"/>
      <c r="K540" s="599"/>
      <c r="L540" s="599"/>
      <c r="M540" s="599"/>
      <c r="N540" s="599"/>
      <c r="O540" s="599"/>
      <c r="P540" s="599"/>
      <c r="Q540" s="599"/>
      <c r="R540" s="599"/>
      <c r="S540" s="599"/>
      <c r="T540" s="599"/>
      <c r="U540" s="599"/>
      <c r="V540" s="599"/>
      <c r="W540" s="599"/>
      <c r="X540" s="599"/>
      <c r="Y540" s="599"/>
      <c r="Z540" s="599"/>
    </row>
    <row r="541" spans="1:26" ht="10.5" customHeight="1">
      <c r="A541" s="599"/>
      <c r="B541" s="599"/>
      <c r="C541" s="599"/>
      <c r="D541" s="599"/>
      <c r="E541" s="599"/>
      <c r="F541" s="599"/>
      <c r="G541" s="599"/>
      <c r="H541" s="599"/>
      <c r="I541" s="599"/>
      <c r="J541" s="599"/>
      <c r="K541" s="599"/>
      <c r="L541" s="599"/>
      <c r="M541" s="599"/>
      <c r="N541" s="599"/>
      <c r="O541" s="599"/>
      <c r="P541" s="599"/>
      <c r="Q541" s="599"/>
      <c r="R541" s="599"/>
      <c r="S541" s="599"/>
      <c r="T541" s="599"/>
      <c r="U541" s="599"/>
      <c r="V541" s="599"/>
      <c r="W541" s="599"/>
      <c r="X541" s="599"/>
      <c r="Y541" s="599"/>
      <c r="Z541" s="599"/>
    </row>
    <row r="542" spans="1:26" ht="10.5" customHeight="1">
      <c r="A542" s="599"/>
      <c r="B542" s="599"/>
      <c r="C542" s="599"/>
      <c r="D542" s="599"/>
      <c r="E542" s="599"/>
      <c r="F542" s="599"/>
      <c r="G542" s="599"/>
      <c r="H542" s="599"/>
      <c r="I542" s="599"/>
      <c r="J542" s="599"/>
      <c r="K542" s="599"/>
      <c r="L542" s="599"/>
      <c r="M542" s="599"/>
      <c r="N542" s="599"/>
      <c r="O542" s="599"/>
      <c r="P542" s="599"/>
      <c r="Q542" s="599"/>
      <c r="R542" s="599"/>
      <c r="S542" s="599"/>
      <c r="T542" s="599"/>
      <c r="U542" s="599"/>
      <c r="V542" s="599"/>
      <c r="W542" s="599"/>
      <c r="X542" s="599"/>
      <c r="Y542" s="599"/>
      <c r="Z542" s="599"/>
    </row>
    <row r="543" spans="1:26" ht="10.5" customHeight="1">
      <c r="A543" s="599"/>
      <c r="B543" s="599"/>
      <c r="C543" s="599"/>
      <c r="D543" s="599"/>
      <c r="E543" s="599"/>
      <c r="F543" s="599"/>
      <c r="G543" s="599"/>
      <c r="H543" s="599"/>
      <c r="I543" s="599"/>
      <c r="J543" s="599"/>
      <c r="K543" s="599"/>
      <c r="L543" s="599"/>
      <c r="M543" s="599"/>
      <c r="N543" s="599"/>
      <c r="O543" s="599"/>
      <c r="P543" s="599"/>
      <c r="Q543" s="599"/>
      <c r="R543" s="599"/>
      <c r="S543" s="599"/>
      <c r="T543" s="599"/>
      <c r="U543" s="599"/>
      <c r="V543" s="599"/>
      <c r="W543" s="599"/>
      <c r="X543" s="599"/>
      <c r="Y543" s="599"/>
      <c r="Z543" s="599"/>
    </row>
    <row r="544" spans="1:26" ht="10.5" customHeight="1">
      <c r="A544" s="599"/>
      <c r="B544" s="599"/>
      <c r="C544" s="599"/>
      <c r="D544" s="599"/>
      <c r="E544" s="599"/>
      <c r="F544" s="599"/>
      <c r="G544" s="599"/>
      <c r="H544" s="599"/>
      <c r="I544" s="599"/>
      <c r="J544" s="599"/>
      <c r="K544" s="599"/>
      <c r="L544" s="599"/>
      <c r="M544" s="599"/>
      <c r="N544" s="599"/>
      <c r="O544" s="599"/>
      <c r="P544" s="599"/>
      <c r="Q544" s="599"/>
      <c r="R544" s="599"/>
      <c r="S544" s="599"/>
      <c r="T544" s="599"/>
      <c r="U544" s="599"/>
      <c r="V544" s="599"/>
      <c r="W544" s="599"/>
      <c r="X544" s="599"/>
      <c r="Y544" s="599"/>
      <c r="Z544" s="599"/>
    </row>
    <row r="545" spans="1:26" ht="10.5" customHeight="1">
      <c r="A545" s="599"/>
      <c r="B545" s="599"/>
      <c r="C545" s="599"/>
      <c r="D545" s="599"/>
      <c r="E545" s="599"/>
      <c r="F545" s="599"/>
      <c r="G545" s="599"/>
      <c r="H545" s="599"/>
      <c r="I545" s="599"/>
      <c r="J545" s="599"/>
      <c r="K545" s="599"/>
      <c r="L545" s="599"/>
      <c r="M545" s="599"/>
      <c r="N545" s="599"/>
      <c r="O545" s="599"/>
      <c r="P545" s="599"/>
      <c r="Q545" s="599"/>
      <c r="R545" s="599"/>
      <c r="S545" s="599"/>
      <c r="T545" s="599"/>
      <c r="U545" s="599"/>
      <c r="V545" s="599"/>
      <c r="W545" s="599"/>
      <c r="X545" s="599"/>
      <c r="Y545" s="599"/>
      <c r="Z545" s="599"/>
    </row>
    <row r="546" spans="1:26" ht="10.5" customHeight="1">
      <c r="A546" s="599"/>
      <c r="B546" s="599"/>
      <c r="C546" s="599"/>
      <c r="D546" s="599"/>
      <c r="E546" s="599"/>
      <c r="F546" s="599"/>
      <c r="G546" s="599"/>
      <c r="H546" s="599"/>
      <c r="I546" s="599"/>
      <c r="J546" s="599"/>
      <c r="K546" s="599"/>
      <c r="L546" s="599"/>
      <c r="M546" s="599"/>
      <c r="N546" s="599"/>
      <c r="O546" s="599"/>
      <c r="P546" s="599"/>
      <c r="Q546" s="599"/>
      <c r="R546" s="599"/>
      <c r="S546" s="599"/>
      <c r="T546" s="599"/>
      <c r="U546" s="599"/>
      <c r="V546" s="599"/>
      <c r="W546" s="599"/>
      <c r="X546" s="599"/>
      <c r="Y546" s="599"/>
      <c r="Z546" s="599"/>
    </row>
    <row r="547" spans="1:26" ht="10.5" customHeight="1">
      <c r="A547" s="599"/>
      <c r="B547" s="599"/>
      <c r="C547" s="599"/>
      <c r="D547" s="599"/>
      <c r="E547" s="599"/>
      <c r="F547" s="599"/>
      <c r="G547" s="599"/>
      <c r="H547" s="599"/>
      <c r="I547" s="599"/>
      <c r="J547" s="599"/>
      <c r="K547" s="599"/>
      <c r="L547" s="599"/>
      <c r="M547" s="599"/>
      <c r="N547" s="599"/>
      <c r="O547" s="599"/>
      <c r="P547" s="599"/>
      <c r="Q547" s="599"/>
      <c r="R547" s="599"/>
      <c r="S547" s="599"/>
      <c r="T547" s="599"/>
      <c r="U547" s="599"/>
      <c r="V547" s="599"/>
      <c r="W547" s="599"/>
      <c r="X547" s="599"/>
      <c r="Y547" s="599"/>
      <c r="Z547" s="599"/>
    </row>
    <row r="548" spans="1:26" ht="10.5" customHeight="1">
      <c r="A548" s="599"/>
      <c r="B548" s="599"/>
      <c r="C548" s="599"/>
      <c r="D548" s="599"/>
      <c r="E548" s="599"/>
      <c r="F548" s="599"/>
      <c r="G548" s="599"/>
      <c r="H548" s="599"/>
      <c r="I548" s="599"/>
      <c r="J548" s="599"/>
      <c r="K548" s="599"/>
      <c r="L548" s="599"/>
      <c r="M548" s="599"/>
      <c r="N548" s="599"/>
      <c r="O548" s="599"/>
      <c r="P548" s="599"/>
      <c r="Q548" s="599"/>
      <c r="R548" s="599"/>
      <c r="S548" s="599"/>
      <c r="T548" s="599"/>
      <c r="U548" s="599"/>
      <c r="V548" s="599"/>
      <c r="W548" s="599"/>
      <c r="X548" s="599"/>
      <c r="Y548" s="599"/>
      <c r="Z548" s="599"/>
    </row>
    <row r="549" spans="1:26" ht="10.5" customHeight="1">
      <c r="A549" s="599"/>
      <c r="B549" s="599"/>
      <c r="C549" s="599"/>
      <c r="D549" s="599"/>
      <c r="E549" s="599"/>
      <c r="F549" s="599"/>
      <c r="G549" s="599"/>
      <c r="H549" s="599"/>
      <c r="I549" s="599"/>
      <c r="J549" s="599"/>
      <c r="K549" s="599"/>
      <c r="L549" s="599"/>
      <c r="M549" s="599"/>
      <c r="N549" s="599"/>
      <c r="O549" s="599"/>
      <c r="P549" s="599"/>
      <c r="Q549" s="599"/>
      <c r="R549" s="599"/>
      <c r="S549" s="599"/>
      <c r="T549" s="599"/>
      <c r="U549" s="599"/>
      <c r="V549" s="599"/>
      <c r="W549" s="599"/>
      <c r="X549" s="599"/>
      <c r="Y549" s="599"/>
      <c r="Z549" s="599"/>
    </row>
    <row r="550" spans="1:26" ht="10.5" customHeight="1">
      <c r="A550" s="599"/>
      <c r="B550" s="599"/>
      <c r="C550" s="599"/>
      <c r="D550" s="599"/>
      <c r="E550" s="599"/>
      <c r="F550" s="599"/>
      <c r="G550" s="599"/>
      <c r="H550" s="599"/>
      <c r="I550" s="599"/>
      <c r="J550" s="599"/>
      <c r="K550" s="599"/>
      <c r="L550" s="599"/>
      <c r="M550" s="599"/>
      <c r="N550" s="599"/>
      <c r="O550" s="599"/>
      <c r="P550" s="599"/>
      <c r="Q550" s="599"/>
      <c r="R550" s="599"/>
      <c r="S550" s="599"/>
      <c r="T550" s="599"/>
      <c r="U550" s="599"/>
      <c r="V550" s="599"/>
      <c r="W550" s="599"/>
      <c r="X550" s="599"/>
      <c r="Y550" s="599"/>
      <c r="Z550" s="599"/>
    </row>
    <row r="551" spans="1:26" ht="10.5" customHeight="1">
      <c r="A551" s="599"/>
      <c r="B551" s="599"/>
      <c r="C551" s="599"/>
      <c r="D551" s="599"/>
      <c r="E551" s="599"/>
      <c r="F551" s="599"/>
      <c r="G551" s="599"/>
      <c r="H551" s="599"/>
      <c r="I551" s="599"/>
      <c r="J551" s="599"/>
      <c r="K551" s="599"/>
      <c r="L551" s="599"/>
      <c r="M551" s="599"/>
      <c r="N551" s="599"/>
      <c r="O551" s="599"/>
      <c r="P551" s="599"/>
      <c r="Q551" s="599"/>
      <c r="R551" s="599"/>
      <c r="S551" s="599"/>
      <c r="T551" s="599"/>
      <c r="U551" s="599"/>
      <c r="V551" s="599"/>
      <c r="W551" s="599"/>
      <c r="X551" s="599"/>
      <c r="Y551" s="599"/>
      <c r="Z551" s="599"/>
    </row>
    <row r="552" spans="1:26" ht="10.5" customHeight="1">
      <c r="A552" s="599"/>
      <c r="B552" s="599"/>
      <c r="C552" s="599"/>
      <c r="D552" s="599"/>
      <c r="E552" s="599"/>
      <c r="F552" s="599"/>
      <c r="G552" s="599"/>
      <c r="H552" s="599"/>
      <c r="I552" s="599"/>
      <c r="J552" s="599"/>
      <c r="K552" s="599"/>
      <c r="L552" s="599"/>
      <c r="M552" s="599"/>
      <c r="N552" s="599"/>
      <c r="O552" s="599"/>
      <c r="P552" s="599"/>
      <c r="Q552" s="599"/>
      <c r="R552" s="599"/>
      <c r="S552" s="599"/>
      <c r="T552" s="599"/>
      <c r="U552" s="599"/>
      <c r="V552" s="599"/>
      <c r="W552" s="599"/>
      <c r="X552" s="599"/>
      <c r="Y552" s="599"/>
      <c r="Z552" s="599"/>
    </row>
    <row r="553" spans="1:26" ht="10.5" customHeight="1">
      <c r="A553" s="599"/>
      <c r="B553" s="599"/>
      <c r="C553" s="599"/>
      <c r="D553" s="599"/>
      <c r="E553" s="599"/>
      <c r="F553" s="599"/>
      <c r="G553" s="599"/>
      <c r="H553" s="599"/>
      <c r="I553" s="599"/>
      <c r="J553" s="599"/>
      <c r="K553" s="599"/>
      <c r="L553" s="599"/>
      <c r="M553" s="599"/>
      <c r="N553" s="599"/>
      <c r="O553" s="599"/>
      <c r="P553" s="599"/>
      <c r="Q553" s="599"/>
      <c r="R553" s="599"/>
      <c r="S553" s="599"/>
      <c r="T553" s="599"/>
      <c r="U553" s="599"/>
      <c r="V553" s="599"/>
      <c r="W553" s="599"/>
      <c r="X553" s="599"/>
      <c r="Y553" s="599"/>
      <c r="Z553" s="599"/>
    </row>
    <row r="554" spans="1:26" ht="10.5" customHeight="1">
      <c r="A554" s="599"/>
      <c r="B554" s="599"/>
      <c r="C554" s="599"/>
      <c r="D554" s="599"/>
      <c r="E554" s="599"/>
      <c r="F554" s="599"/>
      <c r="G554" s="599"/>
      <c r="H554" s="599"/>
      <c r="I554" s="599"/>
      <c r="J554" s="599"/>
      <c r="K554" s="599"/>
      <c r="L554" s="599"/>
      <c r="M554" s="599"/>
      <c r="N554" s="599"/>
      <c r="O554" s="599"/>
      <c r="P554" s="599"/>
      <c r="Q554" s="599"/>
      <c r="R554" s="599"/>
      <c r="S554" s="599"/>
      <c r="T554" s="599"/>
      <c r="U554" s="599"/>
      <c r="V554" s="599"/>
      <c r="W554" s="599"/>
      <c r="X554" s="599"/>
      <c r="Y554" s="599"/>
      <c r="Z554" s="599"/>
    </row>
    <row r="555" spans="1:26" ht="10.5" customHeight="1">
      <c r="A555" s="599"/>
      <c r="B555" s="599"/>
      <c r="C555" s="599"/>
      <c r="D555" s="599"/>
      <c r="E555" s="599"/>
      <c r="F555" s="599"/>
      <c r="G555" s="599"/>
      <c r="H555" s="599"/>
      <c r="I555" s="599"/>
      <c r="J555" s="599"/>
      <c r="K555" s="599"/>
      <c r="L555" s="599"/>
      <c r="M555" s="599"/>
      <c r="N555" s="599"/>
      <c r="O555" s="599"/>
      <c r="P555" s="599"/>
      <c r="Q555" s="599"/>
      <c r="R555" s="599"/>
      <c r="S555" s="599"/>
      <c r="T555" s="599"/>
      <c r="U555" s="599"/>
      <c r="V555" s="599"/>
      <c r="W555" s="599"/>
      <c r="X555" s="599"/>
      <c r="Y555" s="599"/>
      <c r="Z555" s="599"/>
    </row>
    <row r="556" spans="1:26" ht="10.5" customHeight="1">
      <c r="A556" s="599"/>
      <c r="B556" s="599"/>
      <c r="C556" s="599"/>
      <c r="D556" s="599"/>
      <c r="E556" s="599"/>
      <c r="F556" s="599"/>
      <c r="G556" s="599"/>
      <c r="H556" s="599"/>
      <c r="I556" s="599"/>
      <c r="J556" s="599"/>
      <c r="K556" s="599"/>
      <c r="L556" s="599"/>
      <c r="M556" s="599"/>
      <c r="N556" s="599"/>
      <c r="O556" s="599"/>
      <c r="P556" s="599"/>
      <c r="Q556" s="599"/>
      <c r="R556" s="599"/>
      <c r="S556" s="599"/>
      <c r="T556" s="599"/>
      <c r="U556" s="599"/>
      <c r="V556" s="599"/>
      <c r="W556" s="599"/>
      <c r="X556" s="599"/>
      <c r="Y556" s="599"/>
      <c r="Z556" s="599"/>
    </row>
    <row r="557" spans="1:26" ht="10.5" customHeight="1">
      <c r="A557" s="599"/>
      <c r="B557" s="599"/>
      <c r="C557" s="599"/>
      <c r="D557" s="599"/>
      <c r="E557" s="599"/>
      <c r="F557" s="599"/>
      <c r="G557" s="599"/>
      <c r="H557" s="599"/>
      <c r="I557" s="599"/>
      <c r="J557" s="599"/>
      <c r="K557" s="599"/>
      <c r="L557" s="599"/>
      <c r="M557" s="599"/>
      <c r="N557" s="599"/>
      <c r="O557" s="599"/>
      <c r="P557" s="599"/>
      <c r="Q557" s="599"/>
      <c r="R557" s="599"/>
      <c r="S557" s="599"/>
      <c r="T557" s="599"/>
      <c r="U557" s="599"/>
      <c r="V557" s="599"/>
      <c r="W557" s="599"/>
      <c r="X557" s="599"/>
      <c r="Y557" s="599"/>
      <c r="Z557" s="599"/>
    </row>
    <row r="558" spans="1:26" ht="10.5" customHeight="1">
      <c r="A558" s="599"/>
      <c r="B558" s="599"/>
      <c r="C558" s="599"/>
      <c r="D558" s="599"/>
      <c r="E558" s="599"/>
      <c r="F558" s="599"/>
      <c r="G558" s="599"/>
      <c r="H558" s="599"/>
      <c r="I558" s="599"/>
      <c r="J558" s="599"/>
      <c r="K558" s="599"/>
      <c r="L558" s="599"/>
      <c r="M558" s="599"/>
      <c r="N558" s="599"/>
      <c r="O558" s="599"/>
      <c r="P558" s="599"/>
      <c r="Q558" s="599"/>
      <c r="R558" s="599"/>
      <c r="S558" s="599"/>
      <c r="T558" s="599"/>
      <c r="U558" s="599"/>
      <c r="V558" s="599"/>
      <c r="W558" s="599"/>
      <c r="X558" s="599"/>
      <c r="Y558" s="599"/>
      <c r="Z558" s="599"/>
    </row>
    <row r="559" spans="1:26" ht="10.5" customHeight="1">
      <c r="A559" s="599"/>
      <c r="B559" s="599"/>
      <c r="C559" s="599"/>
      <c r="D559" s="599"/>
      <c r="E559" s="599"/>
      <c r="F559" s="599"/>
      <c r="G559" s="599"/>
      <c r="H559" s="599"/>
      <c r="I559" s="599"/>
      <c r="J559" s="599"/>
      <c r="K559" s="599"/>
      <c r="L559" s="599"/>
      <c r="M559" s="599"/>
      <c r="N559" s="599"/>
      <c r="O559" s="599"/>
      <c r="P559" s="599"/>
      <c r="Q559" s="599"/>
      <c r="R559" s="599"/>
      <c r="S559" s="599"/>
      <c r="T559" s="599"/>
      <c r="U559" s="599"/>
      <c r="V559" s="599"/>
      <c r="W559" s="599"/>
      <c r="X559" s="599"/>
      <c r="Y559" s="599"/>
      <c r="Z559" s="599"/>
    </row>
    <row r="560" spans="1:26" ht="10.5" customHeight="1">
      <c r="A560" s="599"/>
      <c r="B560" s="599"/>
      <c r="C560" s="599"/>
      <c r="D560" s="599"/>
      <c r="E560" s="599"/>
      <c r="F560" s="599"/>
      <c r="G560" s="599"/>
      <c r="H560" s="599"/>
      <c r="I560" s="599"/>
      <c r="J560" s="599"/>
      <c r="K560" s="599"/>
      <c r="L560" s="599"/>
      <c r="M560" s="599"/>
      <c r="N560" s="599"/>
      <c r="O560" s="599"/>
      <c r="P560" s="599"/>
      <c r="Q560" s="599"/>
      <c r="R560" s="599"/>
      <c r="S560" s="599"/>
      <c r="T560" s="599"/>
      <c r="U560" s="599"/>
      <c r="V560" s="599"/>
      <c r="W560" s="599"/>
      <c r="X560" s="599"/>
      <c r="Y560" s="599"/>
      <c r="Z560" s="599"/>
    </row>
    <row r="561" spans="1:26" ht="10.5" customHeight="1">
      <c r="A561" s="599"/>
      <c r="B561" s="599"/>
      <c r="C561" s="599"/>
      <c r="D561" s="599"/>
      <c r="E561" s="599"/>
      <c r="F561" s="599"/>
      <c r="G561" s="599"/>
      <c r="H561" s="599"/>
      <c r="I561" s="599"/>
      <c r="J561" s="599"/>
      <c r="K561" s="599"/>
      <c r="L561" s="599"/>
      <c r="M561" s="599"/>
      <c r="N561" s="599"/>
      <c r="O561" s="599"/>
      <c r="P561" s="599"/>
      <c r="Q561" s="599"/>
      <c r="R561" s="599"/>
      <c r="S561" s="599"/>
      <c r="T561" s="599"/>
      <c r="U561" s="599"/>
      <c r="V561" s="599"/>
      <c r="W561" s="599"/>
      <c r="X561" s="599"/>
      <c r="Y561" s="599"/>
      <c r="Z561" s="599"/>
    </row>
    <row r="562" spans="1:26" ht="10.5" customHeight="1">
      <c r="A562" s="599"/>
      <c r="B562" s="599"/>
      <c r="C562" s="599"/>
      <c r="D562" s="599"/>
      <c r="E562" s="599"/>
      <c r="F562" s="599"/>
      <c r="G562" s="599"/>
      <c r="H562" s="599"/>
      <c r="I562" s="599"/>
      <c r="J562" s="599"/>
      <c r="K562" s="599"/>
      <c r="L562" s="599"/>
      <c r="M562" s="599"/>
      <c r="N562" s="599"/>
      <c r="O562" s="599"/>
      <c r="P562" s="599"/>
      <c r="Q562" s="599"/>
      <c r="R562" s="599"/>
      <c r="S562" s="599"/>
      <c r="T562" s="599"/>
      <c r="U562" s="599"/>
      <c r="V562" s="599"/>
      <c r="W562" s="599"/>
      <c r="X562" s="599"/>
      <c r="Y562" s="599"/>
      <c r="Z562" s="599"/>
    </row>
    <row r="563" spans="1:26" ht="10.5" customHeight="1">
      <c r="A563" s="599"/>
      <c r="B563" s="599"/>
      <c r="C563" s="599"/>
      <c r="D563" s="599"/>
      <c r="E563" s="599"/>
      <c r="F563" s="599"/>
      <c r="G563" s="599"/>
      <c r="H563" s="599"/>
      <c r="I563" s="599"/>
      <c r="J563" s="599"/>
      <c r="K563" s="599"/>
      <c r="L563" s="599"/>
      <c r="M563" s="599"/>
      <c r="N563" s="599"/>
      <c r="O563" s="599"/>
      <c r="P563" s="599"/>
      <c r="Q563" s="599"/>
      <c r="R563" s="599"/>
      <c r="S563" s="599"/>
      <c r="T563" s="599"/>
      <c r="U563" s="599"/>
      <c r="V563" s="599"/>
      <c r="W563" s="599"/>
      <c r="X563" s="599"/>
      <c r="Y563" s="599"/>
      <c r="Z563" s="599"/>
    </row>
    <row r="564" spans="1:26" ht="10.5" customHeight="1">
      <c r="A564" s="599"/>
      <c r="B564" s="599"/>
      <c r="C564" s="599"/>
      <c r="D564" s="599"/>
      <c r="E564" s="599"/>
      <c r="F564" s="599"/>
      <c r="G564" s="599"/>
      <c r="H564" s="599"/>
      <c r="I564" s="599"/>
      <c r="J564" s="599"/>
      <c r="K564" s="599"/>
      <c r="L564" s="599"/>
      <c r="M564" s="599"/>
      <c r="N564" s="599"/>
      <c r="O564" s="599"/>
      <c r="P564" s="599"/>
      <c r="Q564" s="599"/>
      <c r="R564" s="599"/>
      <c r="S564" s="599"/>
      <c r="T564" s="599"/>
      <c r="U564" s="599"/>
      <c r="V564" s="599"/>
      <c r="W564" s="599"/>
      <c r="X564" s="599"/>
      <c r="Y564" s="599"/>
      <c r="Z564" s="599"/>
    </row>
    <row r="565" spans="1:26" ht="10.5" customHeight="1">
      <c r="A565" s="599"/>
      <c r="B565" s="599"/>
      <c r="C565" s="599"/>
      <c r="D565" s="599"/>
      <c r="E565" s="599"/>
      <c r="F565" s="599"/>
      <c r="G565" s="599"/>
      <c r="H565" s="599"/>
      <c r="I565" s="599"/>
      <c r="J565" s="599"/>
      <c r="K565" s="599"/>
      <c r="L565" s="599"/>
      <c r="M565" s="599"/>
      <c r="N565" s="599"/>
      <c r="O565" s="599"/>
      <c r="P565" s="599"/>
      <c r="Q565" s="599"/>
      <c r="R565" s="599"/>
      <c r="S565" s="599"/>
      <c r="T565" s="599"/>
      <c r="U565" s="599"/>
      <c r="V565" s="599"/>
      <c r="W565" s="599"/>
      <c r="X565" s="599"/>
      <c r="Y565" s="599"/>
      <c r="Z565" s="599"/>
    </row>
    <row r="566" spans="1:26" ht="10.5" customHeight="1">
      <c r="A566" s="599"/>
      <c r="B566" s="599"/>
      <c r="C566" s="599"/>
      <c r="D566" s="599"/>
      <c r="E566" s="599"/>
      <c r="F566" s="599"/>
      <c r="G566" s="599"/>
      <c r="H566" s="599"/>
      <c r="I566" s="599"/>
      <c r="J566" s="599"/>
      <c r="K566" s="599"/>
      <c r="L566" s="599"/>
      <c r="M566" s="599"/>
      <c r="N566" s="599"/>
      <c r="O566" s="599"/>
      <c r="P566" s="599"/>
      <c r="Q566" s="599"/>
      <c r="R566" s="599"/>
      <c r="S566" s="599"/>
      <c r="T566" s="599"/>
      <c r="U566" s="599"/>
      <c r="V566" s="599"/>
      <c r="W566" s="599"/>
      <c r="X566" s="599"/>
      <c r="Y566" s="599"/>
      <c r="Z566" s="599"/>
    </row>
    <row r="567" spans="1:26" ht="10.5" customHeight="1">
      <c r="A567" s="599"/>
      <c r="B567" s="599"/>
      <c r="C567" s="599"/>
      <c r="D567" s="599"/>
      <c r="E567" s="599"/>
      <c r="F567" s="599"/>
      <c r="G567" s="599"/>
      <c r="H567" s="599"/>
      <c r="I567" s="599"/>
      <c r="J567" s="599"/>
      <c r="K567" s="599"/>
      <c r="L567" s="599"/>
      <c r="M567" s="599"/>
      <c r="N567" s="599"/>
      <c r="O567" s="599"/>
      <c r="P567" s="599"/>
      <c r="Q567" s="599"/>
      <c r="R567" s="599"/>
      <c r="S567" s="599"/>
      <c r="T567" s="599"/>
      <c r="U567" s="599"/>
      <c r="V567" s="599"/>
      <c r="W567" s="599"/>
      <c r="X567" s="599"/>
      <c r="Y567" s="599"/>
      <c r="Z567" s="599"/>
    </row>
    <row r="568" spans="1:26" ht="10.5" customHeight="1">
      <c r="A568" s="599"/>
      <c r="B568" s="599"/>
      <c r="C568" s="599"/>
      <c r="D568" s="599"/>
      <c r="E568" s="599"/>
      <c r="F568" s="599"/>
      <c r="G568" s="599"/>
      <c r="H568" s="599"/>
      <c r="I568" s="599"/>
      <c r="J568" s="599"/>
      <c r="K568" s="599"/>
      <c r="L568" s="599"/>
      <c r="M568" s="599"/>
      <c r="N568" s="599"/>
      <c r="O568" s="599"/>
      <c r="P568" s="599"/>
      <c r="Q568" s="599"/>
      <c r="R568" s="599"/>
      <c r="S568" s="599"/>
      <c r="T568" s="599"/>
      <c r="U568" s="599"/>
      <c r="V568" s="599"/>
      <c r="W568" s="599"/>
      <c r="X568" s="599"/>
      <c r="Y568" s="599"/>
      <c r="Z568" s="599"/>
    </row>
    <row r="569" spans="1:26" ht="10.5" customHeight="1">
      <c r="A569" s="599"/>
      <c r="B569" s="599"/>
      <c r="C569" s="599"/>
      <c r="D569" s="599"/>
      <c r="E569" s="599"/>
      <c r="F569" s="599"/>
      <c r="G569" s="599"/>
      <c r="H569" s="599"/>
      <c r="I569" s="599"/>
      <c r="J569" s="599"/>
      <c r="K569" s="599"/>
      <c r="L569" s="599"/>
      <c r="M569" s="599"/>
      <c r="N569" s="599"/>
      <c r="O569" s="599"/>
      <c r="P569" s="599"/>
      <c r="Q569" s="599"/>
      <c r="R569" s="599"/>
      <c r="S569" s="599"/>
      <c r="T569" s="599"/>
      <c r="U569" s="599"/>
      <c r="V569" s="599"/>
      <c r="W569" s="599"/>
      <c r="X569" s="599"/>
      <c r="Y569" s="599"/>
      <c r="Z569" s="599"/>
    </row>
    <row r="570" spans="1:26" ht="10.5" customHeight="1">
      <c r="A570" s="599"/>
      <c r="B570" s="599"/>
      <c r="C570" s="599"/>
      <c r="D570" s="599"/>
      <c r="E570" s="599"/>
      <c r="F570" s="599"/>
      <c r="G570" s="599"/>
      <c r="H570" s="599"/>
      <c r="I570" s="599"/>
      <c r="J570" s="599"/>
      <c r="K570" s="599"/>
      <c r="L570" s="599"/>
      <c r="M570" s="599"/>
      <c r="N570" s="599"/>
      <c r="O570" s="599"/>
      <c r="P570" s="599"/>
      <c r="Q570" s="599"/>
      <c r="R570" s="599"/>
      <c r="S570" s="599"/>
      <c r="T570" s="599"/>
      <c r="U570" s="599"/>
      <c r="V570" s="599"/>
      <c r="W570" s="599"/>
      <c r="X570" s="599"/>
      <c r="Y570" s="599"/>
      <c r="Z570" s="599"/>
    </row>
    <row r="571" spans="1:26" ht="10.5" customHeight="1">
      <c r="A571" s="599"/>
      <c r="B571" s="599"/>
      <c r="C571" s="599"/>
      <c r="D571" s="599"/>
      <c r="E571" s="599"/>
      <c r="F571" s="599"/>
      <c r="G571" s="599"/>
      <c r="H571" s="599"/>
      <c r="I571" s="599"/>
      <c r="J571" s="599"/>
      <c r="K571" s="599"/>
      <c r="L571" s="599"/>
      <c r="M571" s="599"/>
      <c r="N571" s="599"/>
      <c r="O571" s="599"/>
      <c r="P571" s="599"/>
      <c r="Q571" s="599"/>
      <c r="R571" s="599"/>
      <c r="S571" s="599"/>
      <c r="T571" s="599"/>
      <c r="U571" s="599"/>
      <c r="V571" s="599"/>
      <c r="W571" s="599"/>
      <c r="X571" s="599"/>
      <c r="Y571" s="599"/>
      <c r="Z571" s="599"/>
    </row>
    <row r="572" spans="1:26" ht="10.5" customHeight="1">
      <c r="A572" s="599"/>
      <c r="B572" s="599"/>
      <c r="C572" s="599"/>
      <c r="D572" s="599"/>
      <c r="E572" s="599"/>
      <c r="F572" s="599"/>
      <c r="G572" s="599"/>
      <c r="H572" s="599"/>
      <c r="I572" s="599"/>
      <c r="J572" s="599"/>
      <c r="K572" s="599"/>
      <c r="L572" s="599"/>
      <c r="M572" s="599"/>
      <c r="N572" s="599"/>
      <c r="O572" s="599"/>
      <c r="P572" s="599"/>
      <c r="Q572" s="599"/>
      <c r="R572" s="599"/>
      <c r="S572" s="599"/>
      <c r="T572" s="599"/>
      <c r="U572" s="599"/>
      <c r="V572" s="599"/>
      <c r="W572" s="599"/>
      <c r="X572" s="599"/>
      <c r="Y572" s="599"/>
      <c r="Z572" s="599"/>
    </row>
    <row r="573" spans="1:26" ht="10.5" customHeight="1">
      <c r="A573" s="599"/>
      <c r="B573" s="599"/>
      <c r="C573" s="599"/>
      <c r="D573" s="599"/>
      <c r="E573" s="599"/>
      <c r="F573" s="599"/>
      <c r="G573" s="599"/>
      <c r="H573" s="599"/>
      <c r="I573" s="599"/>
      <c r="J573" s="599"/>
      <c r="K573" s="599"/>
      <c r="L573" s="599"/>
      <c r="M573" s="599"/>
      <c r="N573" s="599"/>
      <c r="O573" s="599"/>
      <c r="P573" s="599"/>
      <c r="Q573" s="599"/>
      <c r="R573" s="599"/>
      <c r="S573" s="599"/>
      <c r="T573" s="599"/>
      <c r="U573" s="599"/>
      <c r="V573" s="599"/>
      <c r="W573" s="599"/>
      <c r="X573" s="599"/>
      <c r="Y573" s="599"/>
      <c r="Z573" s="599"/>
    </row>
    <row r="574" spans="1:26" ht="10.5" customHeight="1">
      <c r="A574" s="599"/>
      <c r="B574" s="599"/>
      <c r="C574" s="599"/>
      <c r="D574" s="599"/>
      <c r="E574" s="599"/>
      <c r="F574" s="599"/>
      <c r="G574" s="599"/>
      <c r="H574" s="599"/>
      <c r="I574" s="599"/>
      <c r="J574" s="599"/>
      <c r="K574" s="599"/>
      <c r="L574" s="599"/>
      <c r="M574" s="599"/>
      <c r="N574" s="599"/>
      <c r="O574" s="599"/>
      <c r="P574" s="599"/>
      <c r="Q574" s="599"/>
      <c r="R574" s="599"/>
      <c r="S574" s="599"/>
      <c r="T574" s="599"/>
      <c r="U574" s="599"/>
      <c r="V574" s="599"/>
      <c r="W574" s="599"/>
      <c r="X574" s="599"/>
      <c r="Y574" s="599"/>
      <c r="Z574" s="599"/>
    </row>
    <row r="575" spans="1:26" ht="10.5" customHeight="1">
      <c r="A575" s="599"/>
      <c r="B575" s="599"/>
      <c r="C575" s="599"/>
      <c r="D575" s="599"/>
      <c r="E575" s="599"/>
      <c r="F575" s="599"/>
      <c r="G575" s="599"/>
      <c r="H575" s="599"/>
      <c r="I575" s="599"/>
      <c r="J575" s="599"/>
      <c r="K575" s="599"/>
      <c r="L575" s="599"/>
      <c r="M575" s="599"/>
      <c r="N575" s="599"/>
      <c r="O575" s="599"/>
      <c r="P575" s="599"/>
      <c r="Q575" s="599"/>
      <c r="R575" s="599"/>
      <c r="S575" s="599"/>
      <c r="T575" s="599"/>
      <c r="U575" s="599"/>
      <c r="V575" s="599"/>
      <c r="W575" s="599"/>
      <c r="X575" s="599"/>
      <c r="Y575" s="599"/>
      <c r="Z575" s="599"/>
    </row>
    <row r="576" spans="1:26" ht="10.5" customHeight="1">
      <c r="A576" s="599"/>
      <c r="B576" s="599"/>
      <c r="C576" s="599"/>
      <c r="D576" s="599"/>
      <c r="E576" s="599"/>
      <c r="F576" s="599"/>
      <c r="G576" s="599"/>
      <c r="H576" s="599"/>
      <c r="I576" s="599"/>
      <c r="J576" s="599"/>
      <c r="K576" s="599"/>
      <c r="L576" s="599"/>
      <c r="M576" s="599"/>
      <c r="N576" s="599"/>
      <c r="O576" s="599"/>
      <c r="P576" s="599"/>
      <c r="Q576" s="599"/>
      <c r="R576" s="599"/>
      <c r="S576" s="599"/>
      <c r="T576" s="599"/>
      <c r="U576" s="599"/>
      <c r="V576" s="599"/>
      <c r="W576" s="599"/>
      <c r="X576" s="599"/>
      <c r="Y576" s="599"/>
      <c r="Z576" s="599"/>
    </row>
    <row r="577" spans="1:26" ht="10.5" customHeight="1">
      <c r="A577" s="599"/>
      <c r="B577" s="599"/>
      <c r="C577" s="599"/>
      <c r="D577" s="599"/>
      <c r="E577" s="599"/>
      <c r="F577" s="599"/>
      <c r="G577" s="599"/>
      <c r="H577" s="599"/>
      <c r="I577" s="599"/>
      <c r="J577" s="599"/>
      <c r="K577" s="599"/>
      <c r="L577" s="599"/>
      <c r="M577" s="599"/>
      <c r="N577" s="599"/>
      <c r="O577" s="599"/>
      <c r="P577" s="599"/>
      <c r="Q577" s="599"/>
      <c r="R577" s="599"/>
      <c r="S577" s="599"/>
      <c r="T577" s="599"/>
      <c r="U577" s="599"/>
      <c r="V577" s="599"/>
      <c r="W577" s="599"/>
      <c r="X577" s="599"/>
      <c r="Y577" s="599"/>
      <c r="Z577" s="599"/>
    </row>
    <row r="578" spans="1:26" ht="10.5" customHeight="1">
      <c r="A578" s="599"/>
      <c r="B578" s="599"/>
      <c r="C578" s="599"/>
      <c r="D578" s="599"/>
      <c r="E578" s="599"/>
      <c r="F578" s="599"/>
      <c r="G578" s="599"/>
      <c r="H578" s="599"/>
      <c r="I578" s="599"/>
      <c r="J578" s="599"/>
      <c r="K578" s="599"/>
      <c r="L578" s="599"/>
      <c r="M578" s="599"/>
      <c r="N578" s="599"/>
      <c r="O578" s="599"/>
      <c r="P578" s="599"/>
      <c r="Q578" s="599"/>
      <c r="R578" s="599"/>
      <c r="S578" s="599"/>
      <c r="T578" s="599"/>
      <c r="U578" s="599"/>
      <c r="V578" s="599"/>
      <c r="W578" s="599"/>
      <c r="X578" s="599"/>
      <c r="Y578" s="599"/>
      <c r="Z578" s="599"/>
    </row>
    <row r="579" spans="1:26" ht="10.5" customHeight="1">
      <c r="A579" s="599"/>
      <c r="B579" s="599"/>
      <c r="C579" s="599"/>
      <c r="D579" s="599"/>
      <c r="E579" s="599"/>
      <c r="F579" s="599"/>
      <c r="G579" s="599"/>
      <c r="H579" s="599"/>
      <c r="I579" s="599"/>
      <c r="J579" s="599"/>
      <c r="K579" s="599"/>
      <c r="L579" s="599"/>
      <c r="M579" s="599"/>
      <c r="N579" s="599"/>
      <c r="O579" s="599"/>
      <c r="P579" s="599"/>
      <c r="Q579" s="599"/>
      <c r="R579" s="599"/>
      <c r="S579" s="599"/>
      <c r="T579" s="599"/>
      <c r="U579" s="599"/>
      <c r="V579" s="599"/>
      <c r="W579" s="599"/>
      <c r="X579" s="599"/>
      <c r="Y579" s="599"/>
      <c r="Z579" s="599"/>
    </row>
    <row r="580" spans="1:26" ht="10.5" customHeight="1">
      <c r="A580" s="599"/>
      <c r="B580" s="599"/>
      <c r="C580" s="599"/>
      <c r="D580" s="599"/>
      <c r="E580" s="599"/>
      <c r="F580" s="599"/>
      <c r="G580" s="599"/>
      <c r="H580" s="599"/>
      <c r="I580" s="599"/>
      <c r="J580" s="599"/>
      <c r="K580" s="599"/>
      <c r="L580" s="599"/>
      <c r="M580" s="599"/>
      <c r="N580" s="599"/>
      <c r="O580" s="599"/>
      <c r="P580" s="599"/>
      <c r="Q580" s="599"/>
      <c r="R580" s="599"/>
      <c r="S580" s="599"/>
      <c r="T580" s="599"/>
      <c r="U580" s="599"/>
      <c r="V580" s="599"/>
      <c r="W580" s="599"/>
      <c r="X580" s="599"/>
      <c r="Y580" s="599"/>
      <c r="Z580" s="599"/>
    </row>
    <row r="581" spans="1:26" ht="10.5" customHeight="1">
      <c r="A581" s="599"/>
      <c r="B581" s="599"/>
      <c r="C581" s="599"/>
      <c r="D581" s="599"/>
      <c r="E581" s="599"/>
      <c r="F581" s="599"/>
      <c r="G581" s="599"/>
      <c r="H581" s="599"/>
      <c r="I581" s="599"/>
      <c r="J581" s="599"/>
      <c r="K581" s="599"/>
      <c r="L581" s="599"/>
      <c r="M581" s="599"/>
      <c r="N581" s="599"/>
      <c r="O581" s="599"/>
      <c r="P581" s="599"/>
      <c r="Q581" s="599"/>
      <c r="R581" s="599"/>
      <c r="S581" s="599"/>
      <c r="T581" s="599"/>
      <c r="U581" s="599"/>
      <c r="V581" s="599"/>
      <c r="W581" s="599"/>
      <c r="X581" s="599"/>
      <c r="Y581" s="599"/>
      <c r="Z581" s="599"/>
    </row>
    <row r="582" spans="1:26" ht="10.5" customHeight="1">
      <c r="A582" s="599"/>
      <c r="B582" s="599"/>
      <c r="C582" s="599"/>
      <c r="D582" s="599"/>
      <c r="E582" s="599"/>
      <c r="F582" s="599"/>
      <c r="G582" s="599"/>
      <c r="H582" s="599"/>
      <c r="I582" s="599"/>
      <c r="J582" s="599"/>
      <c r="K582" s="599"/>
      <c r="L582" s="599"/>
      <c r="M582" s="599"/>
      <c r="N582" s="599"/>
      <c r="O582" s="599"/>
      <c r="P582" s="599"/>
      <c r="Q582" s="599"/>
      <c r="R582" s="599"/>
      <c r="S582" s="599"/>
      <c r="T582" s="599"/>
      <c r="U582" s="599"/>
      <c r="V582" s="599"/>
      <c r="W582" s="599"/>
      <c r="X582" s="599"/>
      <c r="Y582" s="599"/>
      <c r="Z582" s="599"/>
    </row>
    <row r="583" spans="1:26" ht="10.5" customHeight="1">
      <c r="A583" s="599"/>
      <c r="B583" s="599"/>
      <c r="C583" s="599"/>
      <c r="D583" s="599"/>
      <c r="E583" s="599"/>
      <c r="F583" s="599"/>
      <c r="G583" s="599"/>
      <c r="H583" s="599"/>
      <c r="I583" s="599"/>
      <c r="J583" s="599"/>
      <c r="K583" s="599"/>
      <c r="L583" s="599"/>
      <c r="M583" s="599"/>
      <c r="N583" s="599"/>
      <c r="O583" s="599"/>
      <c r="P583" s="599"/>
      <c r="Q583" s="599"/>
      <c r="R583" s="599"/>
      <c r="S583" s="599"/>
      <c r="T583" s="599"/>
      <c r="U583" s="599"/>
      <c r="V583" s="599"/>
      <c r="W583" s="599"/>
      <c r="X583" s="599"/>
      <c r="Y583" s="599"/>
      <c r="Z583" s="599"/>
    </row>
    <row r="584" spans="1:26" ht="10.5" customHeight="1">
      <c r="A584" s="599"/>
      <c r="B584" s="599"/>
      <c r="C584" s="599"/>
      <c r="D584" s="599"/>
      <c r="E584" s="599"/>
      <c r="F584" s="599"/>
      <c r="G584" s="599"/>
      <c r="H584" s="599"/>
      <c r="I584" s="599"/>
      <c r="J584" s="599"/>
      <c r="K584" s="599"/>
      <c r="L584" s="599"/>
      <c r="M584" s="599"/>
      <c r="N584" s="599"/>
      <c r="O584" s="599"/>
      <c r="P584" s="599"/>
      <c r="Q584" s="599"/>
      <c r="R584" s="599"/>
      <c r="S584" s="599"/>
      <c r="T584" s="599"/>
      <c r="U584" s="599"/>
      <c r="V584" s="599"/>
      <c r="W584" s="599"/>
      <c r="X584" s="599"/>
      <c r="Y584" s="599"/>
      <c r="Z584" s="599"/>
    </row>
    <row r="585" spans="1:26" ht="10.5" customHeight="1">
      <c r="A585" s="599"/>
      <c r="B585" s="599"/>
      <c r="C585" s="599"/>
      <c r="D585" s="599"/>
      <c r="E585" s="599"/>
      <c r="F585" s="599"/>
      <c r="G585" s="599"/>
      <c r="H585" s="599"/>
      <c r="I585" s="599"/>
      <c r="J585" s="599"/>
      <c r="K585" s="599"/>
      <c r="L585" s="599"/>
      <c r="M585" s="599"/>
      <c r="N585" s="599"/>
      <c r="O585" s="599"/>
      <c r="P585" s="599"/>
      <c r="Q585" s="599"/>
      <c r="R585" s="599"/>
      <c r="S585" s="599"/>
      <c r="T585" s="599"/>
      <c r="U585" s="599"/>
      <c r="V585" s="599"/>
      <c r="W585" s="599"/>
      <c r="X585" s="599"/>
      <c r="Y585" s="599"/>
      <c r="Z585" s="599"/>
    </row>
    <row r="586" spans="1:26" ht="10.5" customHeight="1">
      <c r="A586" s="599"/>
      <c r="B586" s="599"/>
      <c r="C586" s="599"/>
      <c r="D586" s="599"/>
      <c r="E586" s="599"/>
      <c r="F586" s="599"/>
      <c r="G586" s="599"/>
      <c r="H586" s="599"/>
      <c r="I586" s="599"/>
      <c r="J586" s="599"/>
      <c r="K586" s="599"/>
      <c r="L586" s="599"/>
      <c r="M586" s="599"/>
      <c r="N586" s="599"/>
      <c r="O586" s="599"/>
      <c r="P586" s="599"/>
      <c r="Q586" s="599"/>
      <c r="R586" s="599"/>
      <c r="S586" s="599"/>
      <c r="T586" s="599"/>
      <c r="U586" s="599"/>
      <c r="V586" s="599"/>
      <c r="W586" s="599"/>
      <c r="X586" s="599"/>
      <c r="Y586" s="599"/>
      <c r="Z586" s="599"/>
    </row>
    <row r="587" spans="1:26" ht="10.5" customHeight="1">
      <c r="A587" s="599"/>
      <c r="B587" s="599"/>
      <c r="C587" s="599"/>
      <c r="D587" s="599"/>
      <c r="E587" s="599"/>
      <c r="F587" s="599"/>
      <c r="G587" s="599"/>
      <c r="H587" s="599"/>
      <c r="I587" s="599"/>
      <c r="J587" s="599"/>
      <c r="K587" s="599"/>
      <c r="L587" s="599"/>
      <c r="M587" s="599"/>
      <c r="N587" s="599"/>
      <c r="O587" s="599"/>
      <c r="P587" s="599"/>
      <c r="Q587" s="599"/>
      <c r="R587" s="599"/>
      <c r="S587" s="599"/>
      <c r="T587" s="599"/>
      <c r="U587" s="599"/>
      <c r="V587" s="599"/>
      <c r="W587" s="599"/>
      <c r="X587" s="599"/>
      <c r="Y587" s="599"/>
      <c r="Z587" s="599"/>
    </row>
    <row r="588" spans="1:26" ht="10.5" customHeight="1">
      <c r="A588" s="599"/>
      <c r="B588" s="599"/>
      <c r="C588" s="599"/>
      <c r="D588" s="599"/>
      <c r="E588" s="599"/>
      <c r="F588" s="599"/>
      <c r="G588" s="599"/>
      <c r="H588" s="599"/>
      <c r="I588" s="599"/>
      <c r="J588" s="599"/>
      <c r="K588" s="599"/>
      <c r="L588" s="599"/>
      <c r="M588" s="599"/>
      <c r="N588" s="599"/>
      <c r="O588" s="599"/>
      <c r="P588" s="599"/>
      <c r="Q588" s="599"/>
      <c r="R588" s="599"/>
      <c r="S588" s="599"/>
      <c r="T588" s="599"/>
      <c r="U588" s="599"/>
      <c r="V588" s="599"/>
      <c r="W588" s="599"/>
      <c r="X588" s="599"/>
      <c r="Y588" s="599"/>
      <c r="Z588" s="599"/>
    </row>
    <row r="589" spans="1:26" ht="10.5" customHeight="1">
      <c r="A589" s="599"/>
      <c r="B589" s="599"/>
      <c r="C589" s="599"/>
      <c r="D589" s="599"/>
      <c r="E589" s="599"/>
      <c r="F589" s="599"/>
      <c r="G589" s="599"/>
      <c r="H589" s="599"/>
      <c r="I589" s="599"/>
      <c r="J589" s="599"/>
      <c r="K589" s="599"/>
      <c r="L589" s="599"/>
      <c r="M589" s="599"/>
      <c r="N589" s="599"/>
      <c r="O589" s="599"/>
      <c r="P589" s="599"/>
      <c r="Q589" s="599"/>
      <c r="R589" s="599"/>
      <c r="S589" s="599"/>
      <c r="T589" s="599"/>
      <c r="U589" s="599"/>
      <c r="V589" s="599"/>
      <c r="W589" s="599"/>
      <c r="X589" s="599"/>
      <c r="Y589" s="599"/>
      <c r="Z589" s="599"/>
    </row>
    <row r="590" spans="1:26" ht="10.5" customHeight="1">
      <c r="A590" s="599"/>
      <c r="B590" s="599"/>
      <c r="C590" s="599"/>
      <c r="D590" s="599"/>
      <c r="E590" s="599"/>
      <c r="F590" s="599"/>
      <c r="G590" s="599"/>
      <c r="H590" s="599"/>
      <c r="I590" s="599"/>
      <c r="J590" s="599"/>
      <c r="K590" s="599"/>
      <c r="L590" s="599"/>
      <c r="M590" s="599"/>
      <c r="N590" s="599"/>
      <c r="O590" s="599"/>
      <c r="P590" s="599"/>
      <c r="Q590" s="599"/>
      <c r="R590" s="599"/>
      <c r="S590" s="599"/>
      <c r="T590" s="599"/>
      <c r="U590" s="599"/>
      <c r="V590" s="599"/>
      <c r="W590" s="599"/>
      <c r="X590" s="599"/>
      <c r="Y590" s="599"/>
      <c r="Z590" s="599"/>
    </row>
    <row r="591" spans="1:26" ht="10.5" customHeight="1">
      <c r="A591" s="599"/>
      <c r="B591" s="599"/>
      <c r="C591" s="599"/>
      <c r="D591" s="599"/>
      <c r="E591" s="599"/>
      <c r="F591" s="599"/>
      <c r="G591" s="599"/>
      <c r="H591" s="599"/>
      <c r="I591" s="599"/>
      <c r="J591" s="599"/>
      <c r="K591" s="599"/>
      <c r="L591" s="599"/>
      <c r="M591" s="599"/>
      <c r="N591" s="599"/>
      <c r="O591" s="599"/>
      <c r="P591" s="599"/>
      <c r="Q591" s="599"/>
      <c r="R591" s="599"/>
      <c r="S591" s="599"/>
      <c r="T591" s="599"/>
      <c r="U591" s="599"/>
      <c r="V591" s="599"/>
      <c r="W591" s="599"/>
      <c r="X591" s="599"/>
      <c r="Y591" s="599"/>
      <c r="Z591" s="599"/>
    </row>
    <row r="592" spans="1:26" ht="10.5" customHeight="1">
      <c r="A592" s="599"/>
      <c r="B592" s="599"/>
      <c r="C592" s="599"/>
      <c r="D592" s="599"/>
      <c r="E592" s="599"/>
      <c r="F592" s="599"/>
      <c r="G592" s="599"/>
      <c r="H592" s="599"/>
      <c r="I592" s="599"/>
      <c r="J592" s="599"/>
      <c r="K592" s="599"/>
      <c r="L592" s="599"/>
      <c r="M592" s="599"/>
      <c r="N592" s="599"/>
      <c r="O592" s="599"/>
      <c r="P592" s="599"/>
      <c r="Q592" s="599"/>
      <c r="R592" s="599"/>
      <c r="S592" s="599"/>
      <c r="T592" s="599"/>
      <c r="U592" s="599"/>
      <c r="V592" s="599"/>
      <c r="W592" s="599"/>
      <c r="X592" s="599"/>
      <c r="Y592" s="599"/>
      <c r="Z592" s="599"/>
    </row>
    <row r="593" spans="1:26" ht="10.5" customHeight="1">
      <c r="A593" s="599"/>
      <c r="B593" s="599"/>
      <c r="C593" s="599"/>
      <c r="D593" s="599"/>
      <c r="E593" s="599"/>
      <c r="F593" s="599"/>
      <c r="G593" s="599"/>
      <c r="H593" s="599"/>
      <c r="I593" s="599"/>
      <c r="J593" s="599"/>
      <c r="K593" s="599"/>
      <c r="L593" s="599"/>
      <c r="M593" s="599"/>
      <c r="N593" s="599"/>
      <c r="O593" s="599"/>
      <c r="P593" s="599"/>
      <c r="Q593" s="599"/>
      <c r="R593" s="599"/>
      <c r="S593" s="599"/>
      <c r="T593" s="599"/>
      <c r="U593" s="599"/>
      <c r="V593" s="599"/>
      <c r="W593" s="599"/>
      <c r="X593" s="599"/>
      <c r="Y593" s="599"/>
      <c r="Z593" s="599"/>
    </row>
    <row r="594" spans="1:26" ht="10.5" customHeight="1">
      <c r="A594" s="599"/>
      <c r="B594" s="599"/>
      <c r="C594" s="599"/>
      <c r="D594" s="599"/>
      <c r="E594" s="599"/>
      <c r="F594" s="599"/>
      <c r="G594" s="599"/>
      <c r="H594" s="599"/>
      <c r="I594" s="599"/>
      <c r="J594" s="599"/>
      <c r="K594" s="599"/>
      <c r="L594" s="599"/>
      <c r="M594" s="599"/>
      <c r="N594" s="599"/>
      <c r="O594" s="599"/>
      <c r="P594" s="599"/>
      <c r="Q594" s="599"/>
      <c r="R594" s="599"/>
      <c r="S594" s="599"/>
      <c r="T594" s="599"/>
      <c r="U594" s="599"/>
      <c r="V594" s="599"/>
      <c r="W594" s="599"/>
      <c r="X594" s="599"/>
      <c r="Y594" s="599"/>
      <c r="Z594" s="599"/>
    </row>
    <row r="595" spans="1:26" ht="10.5" customHeight="1">
      <c r="A595" s="599"/>
      <c r="B595" s="599"/>
      <c r="C595" s="599"/>
      <c r="D595" s="599"/>
      <c r="E595" s="599"/>
      <c r="F595" s="599"/>
      <c r="G595" s="599"/>
      <c r="H595" s="599"/>
      <c r="I595" s="599"/>
      <c r="J595" s="599"/>
      <c r="K595" s="599"/>
      <c r="L595" s="599"/>
      <c r="M595" s="599"/>
      <c r="N595" s="599"/>
      <c r="O595" s="599"/>
      <c r="P595" s="599"/>
      <c r="Q595" s="599"/>
      <c r="R595" s="599"/>
      <c r="S595" s="599"/>
      <c r="T595" s="599"/>
      <c r="U595" s="599"/>
      <c r="V595" s="599"/>
      <c r="W595" s="599"/>
      <c r="X595" s="599"/>
      <c r="Y595" s="599"/>
      <c r="Z595" s="599"/>
    </row>
    <row r="596" spans="1:26" ht="10.5" customHeight="1">
      <c r="A596" s="599"/>
      <c r="B596" s="599"/>
      <c r="C596" s="599"/>
      <c r="D596" s="599"/>
      <c r="E596" s="599"/>
      <c r="F596" s="599"/>
      <c r="G596" s="599"/>
      <c r="H596" s="599"/>
      <c r="I596" s="599"/>
      <c r="J596" s="599"/>
      <c r="K596" s="599"/>
      <c r="L596" s="599"/>
      <c r="M596" s="599"/>
      <c r="N596" s="599"/>
      <c r="O596" s="599"/>
      <c r="P596" s="599"/>
      <c r="Q596" s="599"/>
      <c r="R596" s="599"/>
      <c r="S596" s="599"/>
      <c r="T596" s="599"/>
      <c r="U596" s="599"/>
      <c r="V596" s="599"/>
      <c r="W596" s="599"/>
      <c r="X596" s="599"/>
      <c r="Y596" s="599"/>
      <c r="Z596" s="599"/>
    </row>
    <row r="597" spans="1:26" ht="10.5" customHeight="1">
      <c r="A597" s="599"/>
      <c r="B597" s="599"/>
      <c r="C597" s="599"/>
      <c r="D597" s="599"/>
      <c r="E597" s="599"/>
      <c r="F597" s="599"/>
      <c r="G597" s="599"/>
      <c r="H597" s="599"/>
      <c r="I597" s="599"/>
      <c r="J597" s="599"/>
      <c r="K597" s="599"/>
      <c r="L597" s="599"/>
      <c r="M597" s="599"/>
      <c r="N597" s="599"/>
      <c r="O597" s="599"/>
      <c r="P597" s="599"/>
      <c r="Q597" s="599"/>
      <c r="R597" s="599"/>
      <c r="S597" s="599"/>
      <c r="T597" s="599"/>
      <c r="U597" s="599"/>
      <c r="V597" s="599"/>
      <c r="W597" s="599"/>
      <c r="X597" s="599"/>
      <c r="Y597" s="599"/>
      <c r="Z597" s="599"/>
    </row>
    <row r="598" spans="1:26" ht="10.5" customHeight="1">
      <c r="A598" s="599"/>
      <c r="B598" s="599"/>
      <c r="C598" s="599"/>
      <c r="D598" s="599"/>
      <c r="E598" s="599"/>
      <c r="F598" s="599"/>
      <c r="G598" s="599"/>
      <c r="H598" s="599"/>
      <c r="I598" s="599"/>
      <c r="J598" s="599"/>
      <c r="K598" s="599"/>
      <c r="L598" s="599"/>
      <c r="M598" s="599"/>
      <c r="N598" s="599"/>
      <c r="O598" s="599"/>
      <c r="P598" s="599"/>
      <c r="Q598" s="599"/>
      <c r="R598" s="599"/>
      <c r="S598" s="599"/>
      <c r="T598" s="599"/>
      <c r="U598" s="599"/>
      <c r="V598" s="599"/>
      <c r="W598" s="599"/>
      <c r="X598" s="599"/>
      <c r="Y598" s="599"/>
      <c r="Z598" s="599"/>
    </row>
    <row r="599" spans="1:26" ht="10.5" customHeight="1">
      <c r="A599" s="599"/>
      <c r="B599" s="599"/>
      <c r="C599" s="599"/>
      <c r="D599" s="599"/>
      <c r="E599" s="599"/>
      <c r="F599" s="599"/>
      <c r="G599" s="599"/>
      <c r="H599" s="599"/>
      <c r="I599" s="599"/>
      <c r="J599" s="599"/>
      <c r="K599" s="599"/>
      <c r="L599" s="599"/>
      <c r="M599" s="599"/>
      <c r="N599" s="599"/>
      <c r="O599" s="599"/>
      <c r="P599" s="599"/>
      <c r="Q599" s="599"/>
      <c r="R599" s="599"/>
      <c r="S599" s="599"/>
      <c r="T599" s="599"/>
      <c r="U599" s="599"/>
      <c r="V599" s="599"/>
      <c r="W599" s="599"/>
      <c r="X599" s="599"/>
      <c r="Y599" s="599"/>
      <c r="Z599" s="599"/>
    </row>
    <row r="600" spans="1:26" ht="10.5" customHeight="1">
      <c r="A600" s="599"/>
      <c r="B600" s="599"/>
      <c r="C600" s="599"/>
      <c r="D600" s="599"/>
      <c r="E600" s="599"/>
      <c r="F600" s="599"/>
      <c r="G600" s="599"/>
      <c r="H600" s="599"/>
      <c r="I600" s="599"/>
      <c r="J600" s="599"/>
      <c r="K600" s="599"/>
      <c r="L600" s="599"/>
      <c r="M600" s="599"/>
      <c r="N600" s="599"/>
      <c r="O600" s="599"/>
      <c r="P600" s="599"/>
      <c r="Q600" s="599"/>
      <c r="R600" s="599"/>
      <c r="S600" s="599"/>
      <c r="T600" s="599"/>
      <c r="U600" s="599"/>
      <c r="V600" s="599"/>
      <c r="W600" s="599"/>
      <c r="X600" s="599"/>
      <c r="Y600" s="599"/>
      <c r="Z600" s="599"/>
    </row>
    <row r="601" spans="1:26" ht="10.5" customHeight="1">
      <c r="A601" s="599"/>
      <c r="B601" s="599"/>
      <c r="C601" s="599"/>
      <c r="D601" s="599"/>
      <c r="E601" s="599"/>
      <c r="F601" s="599"/>
      <c r="G601" s="599"/>
      <c r="H601" s="599"/>
      <c r="I601" s="599"/>
      <c r="J601" s="599"/>
      <c r="K601" s="599"/>
      <c r="L601" s="599"/>
      <c r="M601" s="599"/>
      <c r="N601" s="599"/>
      <c r="O601" s="599"/>
      <c r="P601" s="599"/>
      <c r="Q601" s="599"/>
      <c r="R601" s="599"/>
      <c r="S601" s="599"/>
      <c r="T601" s="599"/>
      <c r="U601" s="599"/>
      <c r="V601" s="599"/>
      <c r="W601" s="599"/>
      <c r="X601" s="599"/>
      <c r="Y601" s="599"/>
      <c r="Z601" s="599"/>
    </row>
    <row r="602" spans="1:26" ht="10.5" customHeight="1">
      <c r="A602" s="599"/>
      <c r="B602" s="599"/>
      <c r="C602" s="599"/>
      <c r="D602" s="599"/>
      <c r="E602" s="599"/>
      <c r="F602" s="599"/>
      <c r="G602" s="599"/>
      <c r="H602" s="599"/>
      <c r="I602" s="599"/>
      <c r="J602" s="599"/>
      <c r="K602" s="599"/>
      <c r="L602" s="599"/>
      <c r="M602" s="599"/>
      <c r="N602" s="599"/>
      <c r="O602" s="599"/>
      <c r="P602" s="599"/>
      <c r="Q602" s="599"/>
      <c r="R602" s="599"/>
      <c r="S602" s="599"/>
      <c r="T602" s="599"/>
      <c r="U602" s="599"/>
      <c r="V602" s="599"/>
      <c r="W602" s="599"/>
      <c r="X602" s="599"/>
      <c r="Y602" s="599"/>
      <c r="Z602" s="599"/>
    </row>
    <row r="603" spans="1:26" ht="10.5" customHeight="1">
      <c r="A603" s="599"/>
      <c r="B603" s="599"/>
      <c r="C603" s="599"/>
      <c r="D603" s="599"/>
      <c r="E603" s="599"/>
      <c r="F603" s="599"/>
      <c r="G603" s="599"/>
      <c r="H603" s="599"/>
      <c r="I603" s="599"/>
      <c r="J603" s="599"/>
      <c r="K603" s="599"/>
      <c r="L603" s="599"/>
      <c r="M603" s="599"/>
      <c r="N603" s="599"/>
      <c r="O603" s="599"/>
      <c r="P603" s="599"/>
      <c r="Q603" s="599"/>
      <c r="R603" s="599"/>
      <c r="S603" s="599"/>
      <c r="T603" s="599"/>
      <c r="U603" s="599"/>
      <c r="V603" s="599"/>
      <c r="W603" s="599"/>
      <c r="X603" s="599"/>
      <c r="Y603" s="599"/>
      <c r="Z603" s="599"/>
    </row>
    <row r="604" spans="1:26" ht="10.5" customHeight="1">
      <c r="A604" s="599"/>
      <c r="B604" s="599"/>
      <c r="C604" s="599"/>
      <c r="D604" s="599"/>
      <c r="E604" s="599"/>
      <c r="F604" s="599"/>
      <c r="G604" s="599"/>
      <c r="H604" s="599"/>
      <c r="I604" s="599"/>
      <c r="J604" s="599"/>
      <c r="K604" s="599"/>
      <c r="L604" s="599"/>
      <c r="M604" s="599"/>
      <c r="N604" s="599"/>
      <c r="O604" s="599"/>
      <c r="P604" s="599"/>
      <c r="Q604" s="599"/>
      <c r="R604" s="599"/>
      <c r="S604" s="599"/>
      <c r="T604" s="599"/>
      <c r="U604" s="599"/>
      <c r="V604" s="599"/>
      <c r="W604" s="599"/>
      <c r="X604" s="599"/>
      <c r="Y604" s="599"/>
      <c r="Z604" s="599"/>
    </row>
    <row r="605" spans="1:26" ht="10.5" customHeight="1">
      <c r="A605" s="599"/>
      <c r="B605" s="599"/>
      <c r="C605" s="599"/>
      <c r="D605" s="599"/>
      <c r="E605" s="599"/>
      <c r="F605" s="599"/>
      <c r="G605" s="599"/>
      <c r="H605" s="599"/>
      <c r="I605" s="599"/>
      <c r="J605" s="599"/>
      <c r="K605" s="599"/>
      <c r="L605" s="599"/>
      <c r="M605" s="599"/>
      <c r="N605" s="599"/>
      <c r="O605" s="599"/>
      <c r="P605" s="599"/>
      <c r="Q605" s="599"/>
      <c r="R605" s="599"/>
      <c r="S605" s="599"/>
      <c r="T605" s="599"/>
      <c r="U605" s="599"/>
      <c r="V605" s="599"/>
      <c r="W605" s="599"/>
      <c r="X605" s="599"/>
      <c r="Y605" s="599"/>
      <c r="Z605" s="599"/>
    </row>
    <row r="606" spans="1:26" ht="10.5" customHeight="1">
      <c r="A606" s="599"/>
      <c r="B606" s="599"/>
      <c r="C606" s="599"/>
      <c r="D606" s="599"/>
      <c r="E606" s="599"/>
      <c r="F606" s="599"/>
      <c r="G606" s="599"/>
      <c r="H606" s="599"/>
      <c r="I606" s="599"/>
      <c r="J606" s="599"/>
      <c r="K606" s="599"/>
      <c r="L606" s="599"/>
      <c r="M606" s="599"/>
      <c r="N606" s="599"/>
      <c r="O606" s="599"/>
      <c r="P606" s="599"/>
      <c r="Q606" s="599"/>
      <c r="R606" s="599"/>
      <c r="S606" s="599"/>
      <c r="T606" s="599"/>
      <c r="U606" s="599"/>
      <c r="V606" s="599"/>
      <c r="W606" s="599"/>
      <c r="X606" s="599"/>
      <c r="Y606" s="599"/>
      <c r="Z606" s="599"/>
    </row>
    <row r="607" spans="1:26" ht="10.5" customHeight="1">
      <c r="A607" s="599"/>
      <c r="B607" s="599"/>
      <c r="C607" s="599"/>
      <c r="D607" s="599"/>
      <c r="E607" s="599"/>
      <c r="F607" s="599"/>
      <c r="G607" s="599"/>
      <c r="H607" s="599"/>
      <c r="I607" s="599"/>
      <c r="J607" s="599"/>
      <c r="K607" s="599"/>
      <c r="L607" s="599"/>
      <c r="M607" s="599"/>
      <c r="N607" s="599"/>
      <c r="O607" s="599"/>
      <c r="P607" s="599"/>
      <c r="Q607" s="599"/>
      <c r="R607" s="599"/>
      <c r="S607" s="599"/>
      <c r="T607" s="599"/>
      <c r="U607" s="599"/>
      <c r="V607" s="599"/>
      <c r="W607" s="599"/>
      <c r="X607" s="599"/>
      <c r="Y607" s="599"/>
      <c r="Z607" s="599"/>
    </row>
    <row r="608" spans="1:26" ht="10.5" customHeight="1">
      <c r="A608" s="599"/>
      <c r="B608" s="599"/>
      <c r="C608" s="599"/>
      <c r="D608" s="599"/>
      <c r="E608" s="599"/>
      <c r="F608" s="599"/>
      <c r="G608" s="599"/>
      <c r="H608" s="599"/>
      <c r="I608" s="599"/>
      <c r="J608" s="599"/>
      <c r="K608" s="599"/>
      <c r="L608" s="599"/>
      <c r="M608" s="599"/>
      <c r="N608" s="599"/>
      <c r="O608" s="599"/>
      <c r="P608" s="599"/>
      <c r="Q608" s="599"/>
      <c r="R608" s="599"/>
      <c r="S608" s="599"/>
      <c r="T608" s="599"/>
      <c r="U608" s="599"/>
      <c r="V608" s="599"/>
      <c r="W608" s="599"/>
      <c r="X608" s="599"/>
      <c r="Y608" s="599"/>
      <c r="Z608" s="599"/>
    </row>
    <row r="609" spans="1:26" ht="10.5" customHeight="1">
      <c r="A609" s="599"/>
      <c r="B609" s="599"/>
      <c r="C609" s="599"/>
      <c r="D609" s="599"/>
      <c r="E609" s="599"/>
      <c r="F609" s="599"/>
      <c r="G609" s="599"/>
      <c r="H609" s="599"/>
      <c r="I609" s="599"/>
      <c r="J609" s="599"/>
      <c r="K609" s="599"/>
      <c r="L609" s="599"/>
      <c r="M609" s="599"/>
      <c r="N609" s="599"/>
      <c r="O609" s="599"/>
      <c r="P609" s="599"/>
      <c r="Q609" s="599"/>
      <c r="R609" s="599"/>
      <c r="S609" s="599"/>
      <c r="T609" s="599"/>
      <c r="U609" s="599"/>
      <c r="V609" s="599"/>
      <c r="W609" s="599"/>
      <c r="X609" s="599"/>
      <c r="Y609" s="599"/>
      <c r="Z609" s="599"/>
    </row>
    <row r="610" spans="1:26" ht="10.5" customHeight="1">
      <c r="A610" s="599"/>
      <c r="B610" s="599"/>
      <c r="C610" s="599"/>
      <c r="D610" s="599"/>
      <c r="E610" s="599"/>
      <c r="F610" s="599"/>
      <c r="G610" s="599"/>
      <c r="H610" s="599"/>
      <c r="I610" s="599"/>
      <c r="J610" s="599"/>
      <c r="K610" s="599"/>
      <c r="L610" s="599"/>
      <c r="M610" s="599"/>
      <c r="N610" s="599"/>
      <c r="O610" s="599"/>
      <c r="P610" s="599"/>
      <c r="Q610" s="599"/>
      <c r="R610" s="599"/>
      <c r="S610" s="599"/>
      <c r="T610" s="599"/>
      <c r="U610" s="599"/>
      <c r="V610" s="599"/>
      <c r="W610" s="599"/>
      <c r="X610" s="599"/>
      <c r="Y610" s="599"/>
      <c r="Z610" s="599"/>
    </row>
    <row r="611" spans="1:26" ht="10.5" customHeight="1">
      <c r="A611" s="599"/>
      <c r="B611" s="599"/>
      <c r="C611" s="599"/>
      <c r="D611" s="599"/>
      <c r="E611" s="599"/>
      <c r="F611" s="599"/>
      <c r="G611" s="599"/>
      <c r="H611" s="599"/>
      <c r="I611" s="599"/>
      <c r="J611" s="599"/>
      <c r="K611" s="599"/>
      <c r="L611" s="599"/>
      <c r="M611" s="599"/>
      <c r="N611" s="599"/>
      <c r="O611" s="599"/>
      <c r="P611" s="599"/>
      <c r="Q611" s="599"/>
      <c r="R611" s="599"/>
      <c r="S611" s="599"/>
      <c r="T611" s="599"/>
      <c r="U611" s="599"/>
      <c r="V611" s="599"/>
      <c r="W611" s="599"/>
      <c r="X611" s="599"/>
      <c r="Y611" s="599"/>
      <c r="Z611" s="599"/>
    </row>
    <row r="612" spans="1:26" ht="10.5" customHeight="1">
      <c r="A612" s="599"/>
      <c r="B612" s="599"/>
      <c r="C612" s="599"/>
      <c r="D612" s="599"/>
      <c r="E612" s="599"/>
      <c r="F612" s="599"/>
      <c r="G612" s="599"/>
      <c r="H612" s="599"/>
      <c r="I612" s="599"/>
      <c r="J612" s="599"/>
      <c r="K612" s="599"/>
      <c r="L612" s="599"/>
      <c r="M612" s="599"/>
      <c r="N612" s="599"/>
      <c r="O612" s="599"/>
      <c r="P612" s="599"/>
      <c r="Q612" s="599"/>
      <c r="R612" s="599"/>
      <c r="S612" s="599"/>
      <c r="T612" s="599"/>
      <c r="U612" s="599"/>
      <c r="V612" s="599"/>
      <c r="W612" s="599"/>
      <c r="X612" s="599"/>
      <c r="Y612" s="599"/>
      <c r="Z612" s="599"/>
    </row>
    <row r="613" spans="1:26" ht="10.5" customHeight="1">
      <c r="A613" s="599"/>
      <c r="B613" s="599"/>
      <c r="C613" s="599"/>
      <c r="D613" s="599"/>
      <c r="E613" s="599"/>
      <c r="F613" s="599"/>
      <c r="G613" s="599"/>
      <c r="H613" s="599"/>
      <c r="I613" s="599"/>
      <c r="J613" s="599"/>
      <c r="K613" s="599"/>
      <c r="L613" s="599"/>
      <c r="M613" s="599"/>
      <c r="N613" s="599"/>
      <c r="O613" s="599"/>
      <c r="P613" s="599"/>
      <c r="Q613" s="599"/>
      <c r="R613" s="599"/>
      <c r="S613" s="599"/>
      <c r="T613" s="599"/>
      <c r="U613" s="599"/>
      <c r="V613" s="599"/>
      <c r="W613" s="599"/>
      <c r="X613" s="599"/>
      <c r="Y613" s="599"/>
      <c r="Z613" s="599"/>
    </row>
    <row r="614" spans="1:26" ht="10.5" customHeight="1">
      <c r="A614" s="599"/>
      <c r="B614" s="599"/>
      <c r="C614" s="599"/>
      <c r="D614" s="599"/>
      <c r="E614" s="599"/>
      <c r="F614" s="599"/>
      <c r="G614" s="599"/>
      <c r="H614" s="599"/>
      <c r="I614" s="599"/>
      <c r="J614" s="599"/>
      <c r="K614" s="599"/>
      <c r="L614" s="599"/>
      <c r="M614" s="599"/>
      <c r="N614" s="599"/>
      <c r="O614" s="599"/>
      <c r="P614" s="599"/>
      <c r="Q614" s="599"/>
      <c r="R614" s="599"/>
      <c r="S614" s="599"/>
      <c r="T614" s="599"/>
      <c r="U614" s="599"/>
      <c r="V614" s="599"/>
      <c r="W614" s="599"/>
      <c r="X614" s="599"/>
      <c r="Y614" s="599"/>
      <c r="Z614" s="599"/>
    </row>
    <row r="615" spans="1:26" ht="10.5" customHeight="1">
      <c r="A615" s="599"/>
      <c r="B615" s="599"/>
      <c r="C615" s="599"/>
      <c r="D615" s="599"/>
      <c r="E615" s="599"/>
      <c r="F615" s="599"/>
      <c r="G615" s="599"/>
      <c r="H615" s="599"/>
      <c r="I615" s="599"/>
      <c r="J615" s="599"/>
      <c r="K615" s="599"/>
      <c r="L615" s="599"/>
      <c r="M615" s="599"/>
      <c r="N615" s="599"/>
      <c r="O615" s="599"/>
      <c r="P615" s="599"/>
      <c r="Q615" s="599"/>
      <c r="R615" s="599"/>
      <c r="S615" s="599"/>
      <c r="T615" s="599"/>
      <c r="U615" s="599"/>
      <c r="V615" s="599"/>
      <c r="W615" s="599"/>
      <c r="X615" s="599"/>
      <c r="Y615" s="599"/>
      <c r="Z615" s="599"/>
    </row>
    <row r="616" spans="1:26" ht="10.5" customHeight="1">
      <c r="A616" s="599"/>
      <c r="B616" s="599"/>
      <c r="C616" s="599"/>
      <c r="D616" s="599"/>
      <c r="E616" s="599"/>
      <c r="F616" s="599"/>
      <c r="G616" s="599"/>
      <c r="H616" s="599"/>
      <c r="I616" s="599"/>
      <c r="J616" s="599"/>
      <c r="K616" s="599"/>
      <c r="L616" s="599"/>
      <c r="M616" s="599"/>
      <c r="N616" s="599"/>
      <c r="O616" s="599"/>
      <c r="P616" s="599"/>
      <c r="Q616" s="599"/>
      <c r="R616" s="599"/>
      <c r="S616" s="599"/>
      <c r="T616" s="599"/>
      <c r="U616" s="599"/>
      <c r="V616" s="599"/>
      <c r="W616" s="599"/>
      <c r="X616" s="599"/>
      <c r="Y616" s="599"/>
      <c r="Z616" s="599"/>
    </row>
    <row r="617" spans="1:26" ht="10.5" customHeight="1">
      <c r="A617" s="599"/>
      <c r="B617" s="599"/>
      <c r="C617" s="599"/>
      <c r="D617" s="599"/>
      <c r="E617" s="599"/>
      <c r="F617" s="599"/>
      <c r="G617" s="599"/>
      <c r="H617" s="599"/>
      <c r="I617" s="599"/>
      <c r="J617" s="599"/>
      <c r="K617" s="599"/>
      <c r="L617" s="599"/>
      <c r="M617" s="599"/>
      <c r="N617" s="599"/>
      <c r="O617" s="599"/>
      <c r="P617" s="599"/>
      <c r="Q617" s="599"/>
      <c r="R617" s="599"/>
      <c r="S617" s="599"/>
      <c r="T617" s="599"/>
      <c r="U617" s="599"/>
      <c r="V617" s="599"/>
      <c r="W617" s="599"/>
      <c r="X617" s="599"/>
      <c r="Y617" s="599"/>
      <c r="Z617" s="599"/>
    </row>
    <row r="618" spans="1:26" ht="10.5" customHeight="1">
      <c r="A618" s="599"/>
      <c r="B618" s="599"/>
      <c r="C618" s="599"/>
      <c r="D618" s="599"/>
      <c r="E618" s="599"/>
      <c r="F618" s="599"/>
      <c r="G618" s="599"/>
      <c r="H618" s="599"/>
      <c r="I618" s="599"/>
      <c r="J618" s="599"/>
      <c r="K618" s="599"/>
      <c r="L618" s="599"/>
      <c r="M618" s="599"/>
      <c r="N618" s="599"/>
      <c r="O618" s="599"/>
      <c r="P618" s="599"/>
      <c r="Q618" s="599"/>
      <c r="R618" s="599"/>
      <c r="S618" s="599"/>
      <c r="T618" s="599"/>
      <c r="U618" s="599"/>
      <c r="V618" s="599"/>
      <c r="W618" s="599"/>
      <c r="X618" s="599"/>
      <c r="Y618" s="599"/>
      <c r="Z618" s="599"/>
    </row>
    <row r="619" spans="1:26" ht="10.5" customHeight="1">
      <c r="A619" s="599"/>
      <c r="B619" s="599"/>
      <c r="C619" s="599"/>
      <c r="D619" s="599"/>
      <c r="E619" s="599"/>
      <c r="F619" s="599"/>
      <c r="G619" s="599"/>
      <c r="H619" s="599"/>
      <c r="I619" s="599"/>
      <c r="J619" s="599"/>
      <c r="K619" s="599"/>
      <c r="L619" s="599"/>
      <c r="M619" s="599"/>
      <c r="N619" s="599"/>
      <c r="O619" s="599"/>
      <c r="P619" s="599"/>
      <c r="Q619" s="599"/>
      <c r="R619" s="599"/>
      <c r="S619" s="599"/>
      <c r="T619" s="599"/>
      <c r="U619" s="599"/>
      <c r="V619" s="599"/>
      <c r="W619" s="599"/>
      <c r="X619" s="599"/>
      <c r="Y619" s="599"/>
      <c r="Z619" s="599"/>
    </row>
    <row r="620" spans="1:26" ht="10.5" customHeight="1">
      <c r="A620" s="599"/>
      <c r="B620" s="599"/>
      <c r="C620" s="599"/>
      <c r="D620" s="599"/>
      <c r="E620" s="599"/>
      <c r="F620" s="599"/>
      <c r="G620" s="599"/>
      <c r="H620" s="599"/>
      <c r="I620" s="599"/>
      <c r="J620" s="599"/>
      <c r="K620" s="599"/>
      <c r="L620" s="599"/>
      <c r="M620" s="599"/>
      <c r="N620" s="599"/>
      <c r="O620" s="599"/>
      <c r="P620" s="599"/>
      <c r="Q620" s="599"/>
      <c r="R620" s="599"/>
      <c r="S620" s="599"/>
      <c r="T620" s="599"/>
      <c r="U620" s="599"/>
      <c r="V620" s="599"/>
      <c r="W620" s="599"/>
      <c r="X620" s="599"/>
      <c r="Y620" s="599"/>
      <c r="Z620" s="599"/>
    </row>
    <row r="621" spans="1:26" ht="10.5" customHeight="1">
      <c r="A621" s="599"/>
      <c r="B621" s="599"/>
      <c r="C621" s="599"/>
      <c r="D621" s="599"/>
      <c r="E621" s="599"/>
      <c r="F621" s="599"/>
      <c r="G621" s="599"/>
      <c r="H621" s="599"/>
      <c r="I621" s="599"/>
      <c r="J621" s="599"/>
      <c r="K621" s="599"/>
      <c r="L621" s="599"/>
      <c r="M621" s="599"/>
      <c r="N621" s="599"/>
      <c r="O621" s="599"/>
      <c r="P621" s="599"/>
      <c r="Q621" s="599"/>
      <c r="R621" s="599"/>
      <c r="S621" s="599"/>
      <c r="T621" s="599"/>
      <c r="U621" s="599"/>
      <c r="V621" s="599"/>
      <c r="W621" s="599"/>
      <c r="X621" s="599"/>
      <c r="Y621" s="599"/>
      <c r="Z621" s="599"/>
    </row>
    <row r="622" spans="1:26" ht="10.5" customHeight="1">
      <c r="A622" s="599"/>
      <c r="B622" s="599"/>
      <c r="C622" s="599"/>
      <c r="D622" s="599"/>
      <c r="E622" s="599"/>
      <c r="F622" s="599"/>
      <c r="G622" s="599"/>
      <c r="H622" s="599"/>
      <c r="I622" s="599"/>
      <c r="J622" s="599"/>
      <c r="K622" s="599"/>
      <c r="L622" s="599"/>
      <c r="M622" s="599"/>
      <c r="N622" s="599"/>
      <c r="O622" s="599"/>
      <c r="P622" s="599"/>
      <c r="Q622" s="599"/>
      <c r="R622" s="599"/>
      <c r="S622" s="599"/>
      <c r="T622" s="599"/>
      <c r="U622" s="599"/>
      <c r="V622" s="599"/>
      <c r="W622" s="599"/>
      <c r="X622" s="599"/>
      <c r="Y622" s="599"/>
      <c r="Z622" s="599"/>
    </row>
    <row r="623" spans="1:26" ht="10.5" customHeight="1">
      <c r="A623" s="599"/>
      <c r="B623" s="599"/>
      <c r="C623" s="599"/>
      <c r="D623" s="599"/>
      <c r="E623" s="599"/>
      <c r="F623" s="599"/>
      <c r="G623" s="599"/>
      <c r="H623" s="599"/>
      <c r="I623" s="599"/>
      <c r="J623" s="599"/>
      <c r="K623" s="599"/>
      <c r="L623" s="599"/>
      <c r="M623" s="599"/>
      <c r="N623" s="599"/>
      <c r="O623" s="599"/>
      <c r="P623" s="599"/>
      <c r="Q623" s="599"/>
      <c r="R623" s="599"/>
      <c r="S623" s="599"/>
      <c r="T623" s="599"/>
      <c r="U623" s="599"/>
      <c r="V623" s="599"/>
      <c r="W623" s="599"/>
      <c r="X623" s="599"/>
      <c r="Y623" s="599"/>
      <c r="Z623" s="599"/>
    </row>
    <row r="624" spans="1:26" ht="10.5" customHeight="1">
      <c r="A624" s="599"/>
      <c r="B624" s="599"/>
      <c r="C624" s="599"/>
      <c r="D624" s="599"/>
      <c r="E624" s="599"/>
      <c r="F624" s="599"/>
      <c r="G624" s="599"/>
      <c r="H624" s="599"/>
      <c r="I624" s="599"/>
      <c r="J624" s="599"/>
      <c r="K624" s="599"/>
      <c r="L624" s="599"/>
      <c r="M624" s="599"/>
      <c r="N624" s="599"/>
      <c r="O624" s="599"/>
      <c r="P624" s="599"/>
      <c r="Q624" s="599"/>
      <c r="R624" s="599"/>
      <c r="S624" s="599"/>
      <c r="T624" s="599"/>
      <c r="U624" s="599"/>
      <c r="V624" s="599"/>
      <c r="W624" s="599"/>
      <c r="X624" s="599"/>
      <c r="Y624" s="599"/>
      <c r="Z624" s="599"/>
    </row>
    <row r="625" spans="1:26" ht="10.5" customHeight="1">
      <c r="A625" s="599"/>
      <c r="B625" s="599"/>
      <c r="C625" s="599"/>
      <c r="D625" s="599"/>
      <c r="E625" s="599"/>
      <c r="F625" s="599"/>
      <c r="G625" s="599"/>
      <c r="H625" s="599"/>
      <c r="I625" s="599"/>
      <c r="J625" s="599"/>
      <c r="K625" s="599"/>
      <c r="L625" s="599"/>
      <c r="M625" s="599"/>
      <c r="N625" s="599"/>
      <c r="O625" s="599"/>
      <c r="P625" s="599"/>
      <c r="Q625" s="599"/>
      <c r="R625" s="599"/>
      <c r="S625" s="599"/>
      <c r="T625" s="599"/>
      <c r="U625" s="599"/>
      <c r="V625" s="599"/>
      <c r="W625" s="599"/>
      <c r="X625" s="599"/>
      <c r="Y625" s="599"/>
      <c r="Z625" s="599"/>
    </row>
    <row r="626" spans="1:26" ht="10.5" customHeight="1">
      <c r="A626" s="599"/>
      <c r="B626" s="599"/>
      <c r="C626" s="599"/>
      <c r="D626" s="599"/>
      <c r="E626" s="599"/>
      <c r="F626" s="599"/>
      <c r="G626" s="599"/>
      <c r="H626" s="599"/>
      <c r="I626" s="599"/>
      <c r="J626" s="599"/>
      <c r="K626" s="599"/>
      <c r="L626" s="599"/>
      <c r="M626" s="599"/>
      <c r="N626" s="599"/>
      <c r="O626" s="599"/>
      <c r="P626" s="599"/>
      <c r="Q626" s="599"/>
      <c r="R626" s="599"/>
      <c r="S626" s="599"/>
      <c r="T626" s="599"/>
      <c r="U626" s="599"/>
      <c r="V626" s="599"/>
      <c r="W626" s="599"/>
      <c r="X626" s="599"/>
      <c r="Y626" s="599"/>
      <c r="Z626" s="599"/>
    </row>
    <row r="627" spans="1:26" ht="10.5" customHeight="1">
      <c r="A627" s="599"/>
      <c r="B627" s="599"/>
      <c r="C627" s="599"/>
      <c r="D627" s="599"/>
      <c r="E627" s="599"/>
      <c r="F627" s="599"/>
      <c r="G627" s="599"/>
      <c r="H627" s="599"/>
      <c r="I627" s="599"/>
      <c r="J627" s="599"/>
      <c r="K627" s="599"/>
      <c r="L627" s="599"/>
      <c r="M627" s="599"/>
      <c r="N627" s="599"/>
      <c r="O627" s="599"/>
      <c r="P627" s="599"/>
      <c r="Q627" s="599"/>
      <c r="R627" s="599"/>
      <c r="S627" s="599"/>
      <c r="T627" s="599"/>
      <c r="U627" s="599"/>
      <c r="V627" s="599"/>
      <c r="W627" s="599"/>
      <c r="X627" s="599"/>
      <c r="Y627" s="599"/>
      <c r="Z627" s="599"/>
    </row>
    <row r="628" spans="1:26" ht="10.5" customHeight="1">
      <c r="A628" s="599"/>
      <c r="B628" s="599"/>
      <c r="C628" s="599"/>
      <c r="D628" s="599"/>
      <c r="E628" s="599"/>
      <c r="F628" s="599"/>
      <c r="G628" s="599"/>
      <c r="H628" s="599"/>
      <c r="I628" s="599"/>
      <c r="J628" s="599"/>
      <c r="K628" s="599"/>
      <c r="L628" s="599"/>
      <c r="M628" s="599"/>
      <c r="N628" s="599"/>
      <c r="O628" s="599"/>
      <c r="P628" s="599"/>
      <c r="Q628" s="599"/>
      <c r="R628" s="599"/>
      <c r="S628" s="599"/>
      <c r="T628" s="599"/>
      <c r="U628" s="599"/>
      <c r="V628" s="599"/>
      <c r="W628" s="599"/>
      <c r="X628" s="599"/>
      <c r="Y628" s="599"/>
      <c r="Z628" s="599"/>
    </row>
    <row r="629" spans="1:26" ht="10.5" customHeight="1">
      <c r="A629" s="599"/>
      <c r="B629" s="599"/>
      <c r="C629" s="599"/>
      <c r="D629" s="599"/>
      <c r="E629" s="599"/>
      <c r="F629" s="599"/>
      <c r="G629" s="599"/>
      <c r="H629" s="599"/>
      <c r="I629" s="599"/>
      <c r="J629" s="599"/>
      <c r="K629" s="599"/>
      <c r="L629" s="599"/>
      <c r="M629" s="599"/>
      <c r="N629" s="599"/>
      <c r="O629" s="599"/>
      <c r="P629" s="599"/>
      <c r="Q629" s="599"/>
      <c r="R629" s="599"/>
      <c r="S629" s="599"/>
      <c r="T629" s="599"/>
      <c r="U629" s="599"/>
      <c r="V629" s="599"/>
      <c r="W629" s="599"/>
      <c r="X629" s="599"/>
      <c r="Y629" s="599"/>
      <c r="Z629" s="599"/>
    </row>
    <row r="630" spans="1:26" ht="10.5" customHeight="1">
      <c r="A630" s="599"/>
      <c r="B630" s="599"/>
      <c r="C630" s="599"/>
      <c r="D630" s="599"/>
      <c r="E630" s="599"/>
      <c r="F630" s="599"/>
      <c r="G630" s="599"/>
      <c r="H630" s="599"/>
      <c r="I630" s="599"/>
      <c r="J630" s="599"/>
      <c r="K630" s="599"/>
      <c r="L630" s="599"/>
      <c r="M630" s="599"/>
      <c r="N630" s="599"/>
      <c r="O630" s="599"/>
      <c r="P630" s="599"/>
      <c r="Q630" s="599"/>
      <c r="R630" s="599"/>
      <c r="S630" s="599"/>
      <c r="T630" s="599"/>
      <c r="U630" s="599"/>
      <c r="V630" s="599"/>
      <c r="W630" s="599"/>
      <c r="X630" s="599"/>
      <c r="Y630" s="599"/>
      <c r="Z630" s="599"/>
    </row>
    <row r="631" spans="1:26" ht="10.5" customHeight="1">
      <c r="A631" s="599"/>
      <c r="B631" s="599"/>
      <c r="C631" s="599"/>
      <c r="D631" s="599"/>
      <c r="E631" s="599"/>
      <c r="F631" s="599"/>
      <c r="G631" s="599"/>
      <c r="H631" s="599"/>
      <c r="I631" s="599"/>
      <c r="J631" s="599"/>
      <c r="K631" s="599"/>
      <c r="L631" s="599"/>
      <c r="M631" s="599"/>
      <c r="N631" s="599"/>
      <c r="O631" s="599"/>
      <c r="P631" s="599"/>
      <c r="Q631" s="599"/>
      <c r="R631" s="599"/>
      <c r="S631" s="599"/>
      <c r="T631" s="599"/>
      <c r="U631" s="599"/>
      <c r="V631" s="599"/>
      <c r="W631" s="599"/>
      <c r="X631" s="599"/>
      <c r="Y631" s="599"/>
      <c r="Z631" s="599"/>
    </row>
    <row r="632" spans="1:26" ht="10.5" customHeight="1">
      <c r="A632" s="599"/>
      <c r="B632" s="599"/>
      <c r="C632" s="599"/>
      <c r="D632" s="599"/>
      <c r="E632" s="599"/>
      <c r="F632" s="599"/>
      <c r="G632" s="599"/>
      <c r="H632" s="599"/>
      <c r="I632" s="599"/>
      <c r="J632" s="599"/>
      <c r="K632" s="599"/>
      <c r="L632" s="599"/>
      <c r="M632" s="599"/>
      <c r="N632" s="599"/>
      <c r="O632" s="599"/>
      <c r="P632" s="599"/>
      <c r="Q632" s="599"/>
      <c r="R632" s="599"/>
      <c r="S632" s="599"/>
      <c r="T632" s="599"/>
      <c r="U632" s="599"/>
      <c r="V632" s="599"/>
      <c r="W632" s="599"/>
      <c r="X632" s="599"/>
      <c r="Y632" s="599"/>
      <c r="Z632" s="599"/>
    </row>
    <row r="633" spans="1:26" ht="10.5" customHeight="1">
      <c r="A633" s="599"/>
      <c r="B633" s="599"/>
      <c r="C633" s="599"/>
      <c r="D633" s="599"/>
      <c r="E633" s="599"/>
      <c r="F633" s="599"/>
      <c r="G633" s="599"/>
      <c r="H633" s="599"/>
      <c r="I633" s="599"/>
      <c r="J633" s="599"/>
      <c r="K633" s="599"/>
      <c r="L633" s="599"/>
      <c r="M633" s="599"/>
      <c r="N633" s="599"/>
      <c r="O633" s="599"/>
      <c r="P633" s="599"/>
      <c r="Q633" s="599"/>
      <c r="R633" s="599"/>
      <c r="S633" s="599"/>
      <c r="T633" s="599"/>
      <c r="U633" s="599"/>
      <c r="V633" s="599"/>
      <c r="W633" s="599"/>
      <c r="X633" s="599"/>
      <c r="Y633" s="599"/>
      <c r="Z633" s="599"/>
    </row>
    <row r="634" spans="1:26" ht="10.5" customHeight="1">
      <c r="A634" s="599"/>
      <c r="B634" s="599"/>
      <c r="C634" s="599"/>
      <c r="D634" s="599"/>
      <c r="E634" s="599"/>
      <c r="F634" s="599"/>
      <c r="G634" s="599"/>
      <c r="H634" s="599"/>
      <c r="I634" s="599"/>
      <c r="J634" s="599"/>
      <c r="K634" s="599"/>
      <c r="L634" s="599"/>
      <c r="M634" s="599"/>
      <c r="N634" s="599"/>
      <c r="O634" s="599"/>
      <c r="P634" s="599"/>
      <c r="Q634" s="599"/>
      <c r="R634" s="599"/>
      <c r="S634" s="599"/>
      <c r="T634" s="599"/>
      <c r="U634" s="599"/>
      <c r="V634" s="599"/>
      <c r="W634" s="599"/>
      <c r="X634" s="599"/>
      <c r="Y634" s="599"/>
      <c r="Z634" s="599"/>
    </row>
    <row r="635" spans="1:26" ht="10.5" customHeight="1">
      <c r="A635" s="599"/>
      <c r="B635" s="599"/>
      <c r="C635" s="599"/>
      <c r="D635" s="599"/>
      <c r="E635" s="599"/>
      <c r="F635" s="599"/>
      <c r="G635" s="599"/>
      <c r="H635" s="599"/>
      <c r="I635" s="599"/>
      <c r="J635" s="599"/>
      <c r="K635" s="599"/>
      <c r="L635" s="599"/>
      <c r="M635" s="599"/>
      <c r="N635" s="599"/>
      <c r="O635" s="599"/>
      <c r="P635" s="599"/>
      <c r="Q635" s="599"/>
      <c r="R635" s="599"/>
      <c r="S635" s="599"/>
      <c r="T635" s="599"/>
      <c r="U635" s="599"/>
      <c r="V635" s="599"/>
      <c r="W635" s="599"/>
      <c r="X635" s="599"/>
      <c r="Y635" s="599"/>
      <c r="Z635" s="599"/>
    </row>
    <row r="636" spans="1:26" ht="10.5" customHeight="1">
      <c r="A636" s="599"/>
      <c r="B636" s="599"/>
      <c r="C636" s="599"/>
      <c r="D636" s="599"/>
      <c r="E636" s="599"/>
      <c r="F636" s="599"/>
      <c r="G636" s="599"/>
      <c r="H636" s="599"/>
      <c r="I636" s="599"/>
      <c r="J636" s="599"/>
      <c r="K636" s="599"/>
      <c r="L636" s="599"/>
      <c r="M636" s="599"/>
      <c r="N636" s="599"/>
      <c r="O636" s="599"/>
      <c r="P636" s="599"/>
      <c r="Q636" s="599"/>
      <c r="R636" s="599"/>
      <c r="S636" s="599"/>
      <c r="T636" s="599"/>
      <c r="U636" s="599"/>
      <c r="V636" s="599"/>
      <c r="W636" s="599"/>
      <c r="X636" s="599"/>
      <c r="Y636" s="599"/>
      <c r="Z636" s="599"/>
    </row>
    <row r="637" spans="1:26" ht="10.5" customHeight="1">
      <c r="A637" s="599"/>
      <c r="B637" s="599"/>
      <c r="C637" s="599"/>
      <c r="D637" s="599"/>
      <c r="E637" s="599"/>
      <c r="F637" s="599"/>
      <c r="G637" s="599"/>
      <c r="H637" s="599"/>
      <c r="I637" s="599"/>
      <c r="J637" s="599"/>
      <c r="K637" s="599"/>
      <c r="L637" s="599"/>
      <c r="M637" s="599"/>
      <c r="N637" s="599"/>
      <c r="O637" s="599"/>
      <c r="P637" s="599"/>
      <c r="Q637" s="599"/>
      <c r="R637" s="599"/>
      <c r="S637" s="599"/>
      <c r="T637" s="599"/>
      <c r="U637" s="599"/>
      <c r="V637" s="599"/>
      <c r="W637" s="599"/>
      <c r="X637" s="599"/>
      <c r="Y637" s="599"/>
      <c r="Z637" s="599"/>
    </row>
    <row r="638" spans="1:26" ht="10.5" customHeight="1">
      <c r="A638" s="599"/>
      <c r="B638" s="599"/>
      <c r="C638" s="599"/>
      <c r="D638" s="599"/>
      <c r="E638" s="599"/>
      <c r="F638" s="599"/>
      <c r="G638" s="599"/>
      <c r="H638" s="599"/>
      <c r="I638" s="599"/>
      <c r="J638" s="599"/>
      <c r="K638" s="599"/>
      <c r="L638" s="599"/>
      <c r="M638" s="599"/>
      <c r="N638" s="599"/>
      <c r="O638" s="599"/>
      <c r="P638" s="599"/>
      <c r="Q638" s="599"/>
      <c r="R638" s="599"/>
      <c r="S638" s="599"/>
      <c r="T638" s="599"/>
      <c r="U638" s="599"/>
      <c r="V638" s="599"/>
      <c r="W638" s="599"/>
      <c r="X638" s="599"/>
      <c r="Y638" s="599"/>
      <c r="Z638" s="599"/>
    </row>
    <row r="639" spans="1:26" ht="10.5" customHeight="1">
      <c r="A639" s="599"/>
      <c r="B639" s="599"/>
      <c r="C639" s="599"/>
      <c r="D639" s="599"/>
      <c r="E639" s="599"/>
      <c r="F639" s="599"/>
      <c r="G639" s="599"/>
      <c r="H639" s="599"/>
      <c r="I639" s="599"/>
      <c r="J639" s="599"/>
      <c r="K639" s="599"/>
      <c r="L639" s="599"/>
      <c r="M639" s="599"/>
      <c r="N639" s="599"/>
      <c r="O639" s="599"/>
      <c r="P639" s="599"/>
      <c r="Q639" s="599"/>
      <c r="R639" s="599"/>
      <c r="S639" s="599"/>
      <c r="T639" s="599"/>
      <c r="U639" s="599"/>
      <c r="V639" s="599"/>
      <c r="W639" s="599"/>
      <c r="X639" s="599"/>
      <c r="Y639" s="599"/>
      <c r="Z639" s="599"/>
    </row>
    <row r="640" spans="1:26" ht="10.5" customHeight="1">
      <c r="A640" s="599"/>
      <c r="B640" s="599"/>
      <c r="C640" s="599"/>
      <c r="D640" s="599"/>
      <c r="E640" s="599"/>
      <c r="F640" s="599"/>
      <c r="G640" s="599"/>
      <c r="H640" s="599"/>
      <c r="I640" s="599"/>
      <c r="J640" s="599"/>
      <c r="K640" s="599"/>
      <c r="L640" s="599"/>
      <c r="M640" s="599"/>
      <c r="N640" s="599"/>
      <c r="O640" s="599"/>
      <c r="P640" s="599"/>
      <c r="Q640" s="599"/>
      <c r="R640" s="599"/>
      <c r="S640" s="599"/>
      <c r="T640" s="599"/>
      <c r="U640" s="599"/>
      <c r="V640" s="599"/>
      <c r="W640" s="599"/>
      <c r="X640" s="599"/>
      <c r="Y640" s="599"/>
      <c r="Z640" s="599"/>
    </row>
    <row r="641" spans="1:26" ht="10.5" customHeight="1">
      <c r="A641" s="599"/>
      <c r="B641" s="599"/>
      <c r="C641" s="599"/>
      <c r="D641" s="599"/>
      <c r="E641" s="599"/>
      <c r="F641" s="599"/>
      <c r="G641" s="599"/>
      <c r="H641" s="599"/>
      <c r="I641" s="599"/>
      <c r="J641" s="599"/>
      <c r="K641" s="599"/>
      <c r="L641" s="599"/>
      <c r="M641" s="599"/>
      <c r="N641" s="599"/>
      <c r="O641" s="599"/>
      <c r="P641" s="599"/>
      <c r="Q641" s="599"/>
      <c r="R641" s="599"/>
      <c r="S641" s="599"/>
      <c r="T641" s="599"/>
      <c r="U641" s="599"/>
      <c r="V641" s="599"/>
      <c r="W641" s="599"/>
      <c r="X641" s="599"/>
      <c r="Y641" s="599"/>
      <c r="Z641" s="599"/>
    </row>
    <row r="642" spans="1:26" ht="10.5" customHeight="1">
      <c r="A642" s="599"/>
      <c r="B642" s="599"/>
      <c r="C642" s="599"/>
      <c r="D642" s="599"/>
      <c r="E642" s="599"/>
      <c r="F642" s="599"/>
      <c r="G642" s="599"/>
      <c r="H642" s="599"/>
      <c r="I642" s="599"/>
      <c r="J642" s="599"/>
      <c r="K642" s="599"/>
      <c r="L642" s="599"/>
      <c r="M642" s="599"/>
      <c r="N642" s="599"/>
      <c r="O642" s="599"/>
      <c r="P642" s="599"/>
      <c r="Q642" s="599"/>
      <c r="R642" s="599"/>
      <c r="S642" s="599"/>
      <c r="T642" s="599"/>
      <c r="U642" s="599"/>
      <c r="V642" s="599"/>
      <c r="W642" s="599"/>
      <c r="X642" s="599"/>
      <c r="Y642" s="599"/>
      <c r="Z642" s="599"/>
    </row>
    <row r="643" spans="1:26" ht="10.5" customHeight="1">
      <c r="A643" s="599"/>
      <c r="B643" s="599"/>
      <c r="C643" s="599"/>
      <c r="D643" s="599"/>
      <c r="E643" s="599"/>
      <c r="F643" s="599"/>
      <c r="G643" s="599"/>
      <c r="H643" s="599"/>
      <c r="I643" s="599"/>
      <c r="J643" s="599"/>
      <c r="K643" s="599"/>
      <c r="L643" s="599"/>
      <c r="M643" s="599"/>
      <c r="N643" s="599"/>
      <c r="O643" s="599"/>
      <c r="P643" s="599"/>
      <c r="Q643" s="599"/>
      <c r="R643" s="599"/>
      <c r="S643" s="599"/>
      <c r="T643" s="599"/>
      <c r="U643" s="599"/>
      <c r="V643" s="599"/>
      <c r="W643" s="599"/>
      <c r="X643" s="599"/>
      <c r="Y643" s="599"/>
      <c r="Z643" s="599"/>
    </row>
    <row r="644" spans="1:26" ht="10.5" customHeight="1">
      <c r="A644" s="599"/>
      <c r="B644" s="599"/>
      <c r="C644" s="599"/>
      <c r="D644" s="599"/>
      <c r="E644" s="599"/>
      <c r="F644" s="599"/>
      <c r="G644" s="599"/>
      <c r="H644" s="599"/>
      <c r="I644" s="599"/>
      <c r="J644" s="599"/>
      <c r="K644" s="599"/>
      <c r="L644" s="599"/>
      <c r="M644" s="599"/>
      <c r="N644" s="599"/>
      <c r="O644" s="599"/>
      <c r="P644" s="599"/>
      <c r="Q644" s="599"/>
      <c r="R644" s="599"/>
      <c r="S644" s="599"/>
      <c r="T644" s="599"/>
      <c r="U644" s="599"/>
      <c r="V644" s="599"/>
      <c r="W644" s="599"/>
      <c r="X644" s="599"/>
      <c r="Y644" s="599"/>
      <c r="Z644" s="599"/>
    </row>
    <row r="645" spans="1:26" ht="10.5" customHeight="1">
      <c r="A645" s="599"/>
      <c r="B645" s="599"/>
      <c r="C645" s="599"/>
      <c r="D645" s="599"/>
      <c r="E645" s="599"/>
      <c r="F645" s="599"/>
      <c r="G645" s="599"/>
      <c r="H645" s="599"/>
      <c r="I645" s="599"/>
      <c r="J645" s="599"/>
      <c r="K645" s="599"/>
      <c r="L645" s="599"/>
      <c r="M645" s="599"/>
      <c r="N645" s="599"/>
      <c r="O645" s="599"/>
      <c r="P645" s="599"/>
      <c r="Q645" s="599"/>
      <c r="R645" s="599"/>
      <c r="S645" s="599"/>
      <c r="T645" s="599"/>
      <c r="U645" s="599"/>
      <c r="V645" s="599"/>
      <c r="W645" s="599"/>
      <c r="X645" s="599"/>
      <c r="Y645" s="599"/>
      <c r="Z645" s="599"/>
    </row>
    <row r="646" spans="1:26" ht="10.5" customHeight="1">
      <c r="A646" s="599"/>
      <c r="B646" s="599"/>
      <c r="C646" s="599"/>
      <c r="D646" s="599"/>
      <c r="E646" s="599"/>
      <c r="F646" s="599"/>
      <c r="G646" s="599"/>
      <c r="H646" s="599"/>
      <c r="I646" s="599"/>
      <c r="J646" s="599"/>
      <c r="K646" s="599"/>
      <c r="L646" s="599"/>
      <c r="M646" s="599"/>
      <c r="N646" s="599"/>
      <c r="O646" s="599"/>
      <c r="P646" s="599"/>
      <c r="Q646" s="599"/>
      <c r="R646" s="599"/>
      <c r="S646" s="599"/>
      <c r="T646" s="599"/>
      <c r="U646" s="599"/>
      <c r="V646" s="599"/>
      <c r="W646" s="599"/>
      <c r="X646" s="599"/>
      <c r="Y646" s="599"/>
      <c r="Z646" s="599"/>
    </row>
    <row r="647" spans="1:26" ht="10.5" customHeight="1">
      <c r="A647" s="599"/>
      <c r="B647" s="599"/>
      <c r="C647" s="599"/>
      <c r="D647" s="599"/>
      <c r="E647" s="599"/>
      <c r="F647" s="599"/>
      <c r="G647" s="599"/>
      <c r="H647" s="599"/>
      <c r="I647" s="599"/>
      <c r="J647" s="599"/>
      <c r="K647" s="599"/>
      <c r="L647" s="599"/>
      <c r="M647" s="599"/>
      <c r="N647" s="599"/>
      <c r="O647" s="599"/>
      <c r="P647" s="599"/>
      <c r="Q647" s="599"/>
      <c r="R647" s="599"/>
      <c r="S647" s="599"/>
      <c r="T647" s="599"/>
      <c r="U647" s="599"/>
      <c r="V647" s="599"/>
      <c r="W647" s="599"/>
      <c r="X647" s="599"/>
      <c r="Y647" s="599"/>
      <c r="Z647" s="599"/>
    </row>
    <row r="648" spans="1:26" ht="10.5" customHeight="1">
      <c r="A648" s="599"/>
      <c r="B648" s="599"/>
      <c r="C648" s="599"/>
      <c r="D648" s="599"/>
      <c r="E648" s="599"/>
      <c r="F648" s="599"/>
      <c r="G648" s="599"/>
      <c r="H648" s="599"/>
      <c r="I648" s="599"/>
      <c r="J648" s="599"/>
      <c r="K648" s="599"/>
      <c r="L648" s="599"/>
      <c r="M648" s="599"/>
      <c r="N648" s="599"/>
      <c r="O648" s="599"/>
      <c r="P648" s="599"/>
      <c r="Q648" s="599"/>
      <c r="R648" s="599"/>
      <c r="S648" s="599"/>
      <c r="T648" s="599"/>
      <c r="U648" s="599"/>
      <c r="V648" s="599"/>
      <c r="W648" s="599"/>
      <c r="X648" s="599"/>
      <c r="Y648" s="599"/>
      <c r="Z648" s="599"/>
    </row>
    <row r="649" spans="1:26" ht="10.5" customHeight="1">
      <c r="A649" s="599"/>
      <c r="B649" s="599"/>
      <c r="C649" s="599"/>
      <c r="D649" s="599"/>
      <c r="E649" s="599"/>
      <c r="F649" s="599"/>
      <c r="G649" s="599"/>
      <c r="H649" s="599"/>
      <c r="I649" s="599"/>
      <c r="J649" s="599"/>
      <c r="K649" s="599"/>
      <c r="L649" s="599"/>
      <c r="M649" s="599"/>
      <c r="N649" s="599"/>
      <c r="O649" s="599"/>
      <c r="P649" s="599"/>
      <c r="Q649" s="599"/>
      <c r="R649" s="599"/>
      <c r="S649" s="599"/>
      <c r="T649" s="599"/>
      <c r="U649" s="599"/>
      <c r="V649" s="599"/>
      <c r="W649" s="599"/>
      <c r="X649" s="599"/>
      <c r="Y649" s="599"/>
      <c r="Z649" s="599"/>
    </row>
    <row r="650" spans="1:26" ht="10.5" customHeight="1">
      <c r="A650" s="599"/>
      <c r="B650" s="599"/>
      <c r="C650" s="599"/>
      <c r="D650" s="599"/>
      <c r="E650" s="599"/>
      <c r="F650" s="599"/>
      <c r="G650" s="599"/>
      <c r="H650" s="599"/>
      <c r="I650" s="599"/>
      <c r="J650" s="599"/>
      <c r="K650" s="599"/>
      <c r="L650" s="599"/>
      <c r="M650" s="599"/>
      <c r="N650" s="599"/>
      <c r="O650" s="599"/>
      <c r="P650" s="599"/>
      <c r="Q650" s="599"/>
      <c r="R650" s="599"/>
      <c r="S650" s="599"/>
      <c r="T650" s="599"/>
      <c r="U650" s="599"/>
      <c r="V650" s="599"/>
      <c r="W650" s="599"/>
      <c r="X650" s="599"/>
      <c r="Y650" s="599"/>
      <c r="Z650" s="599"/>
    </row>
    <row r="651" spans="1:26" ht="10.5" customHeight="1">
      <c r="A651" s="599"/>
      <c r="B651" s="599"/>
      <c r="C651" s="599"/>
      <c r="D651" s="599"/>
      <c r="E651" s="599"/>
      <c r="F651" s="599"/>
      <c r="G651" s="599"/>
      <c r="H651" s="599"/>
      <c r="I651" s="599"/>
      <c r="J651" s="599"/>
      <c r="K651" s="599"/>
      <c r="L651" s="599"/>
      <c r="M651" s="599"/>
      <c r="N651" s="599"/>
      <c r="O651" s="599"/>
      <c r="P651" s="599"/>
      <c r="Q651" s="599"/>
      <c r="R651" s="599"/>
      <c r="S651" s="599"/>
      <c r="T651" s="599"/>
      <c r="U651" s="599"/>
      <c r="V651" s="599"/>
      <c r="W651" s="599"/>
      <c r="X651" s="599"/>
      <c r="Y651" s="599"/>
      <c r="Z651" s="599"/>
    </row>
    <row r="652" spans="1:26" ht="10.5" customHeight="1">
      <c r="A652" s="599"/>
      <c r="B652" s="599"/>
      <c r="C652" s="599"/>
      <c r="D652" s="599"/>
      <c r="E652" s="599"/>
      <c r="F652" s="599"/>
      <c r="G652" s="599"/>
      <c r="H652" s="599"/>
      <c r="I652" s="599"/>
      <c r="J652" s="599"/>
      <c r="K652" s="599"/>
      <c r="L652" s="599"/>
      <c r="M652" s="599"/>
      <c r="N652" s="599"/>
      <c r="O652" s="599"/>
      <c r="P652" s="599"/>
      <c r="Q652" s="599"/>
      <c r="R652" s="599"/>
      <c r="S652" s="599"/>
      <c r="T652" s="599"/>
      <c r="U652" s="599"/>
      <c r="V652" s="599"/>
      <c r="W652" s="599"/>
      <c r="X652" s="599"/>
      <c r="Y652" s="599"/>
      <c r="Z652" s="599"/>
    </row>
    <row r="653" spans="1:26" ht="10.5" customHeight="1">
      <c r="A653" s="599"/>
      <c r="B653" s="599"/>
      <c r="C653" s="599"/>
      <c r="D653" s="599"/>
      <c r="E653" s="599"/>
      <c r="F653" s="599"/>
      <c r="G653" s="599"/>
      <c r="H653" s="599"/>
      <c r="I653" s="599"/>
      <c r="J653" s="599"/>
      <c r="K653" s="599"/>
      <c r="L653" s="599"/>
      <c r="M653" s="599"/>
      <c r="N653" s="599"/>
      <c r="O653" s="599"/>
      <c r="P653" s="599"/>
      <c r="Q653" s="599"/>
      <c r="R653" s="599"/>
      <c r="S653" s="599"/>
      <c r="T653" s="599"/>
      <c r="U653" s="599"/>
      <c r="V653" s="599"/>
      <c r="W653" s="599"/>
      <c r="X653" s="599"/>
      <c r="Y653" s="599"/>
      <c r="Z653" s="599"/>
    </row>
    <row r="654" spans="1:26" ht="10.5" customHeight="1">
      <c r="A654" s="599"/>
      <c r="B654" s="599"/>
      <c r="C654" s="599"/>
      <c r="D654" s="599"/>
      <c r="E654" s="599"/>
      <c r="F654" s="599"/>
      <c r="G654" s="599"/>
      <c r="H654" s="599"/>
      <c r="I654" s="599"/>
      <c r="J654" s="599"/>
      <c r="K654" s="599"/>
      <c r="L654" s="599"/>
      <c r="M654" s="599"/>
      <c r="N654" s="599"/>
      <c r="O654" s="599"/>
      <c r="P654" s="599"/>
      <c r="Q654" s="599"/>
      <c r="R654" s="599"/>
      <c r="S654" s="599"/>
      <c r="T654" s="599"/>
      <c r="U654" s="599"/>
      <c r="V654" s="599"/>
      <c r="W654" s="599"/>
      <c r="X654" s="599"/>
      <c r="Y654" s="599"/>
      <c r="Z654" s="599"/>
    </row>
    <row r="655" spans="1:26" ht="10.5" customHeight="1">
      <c r="A655" s="599"/>
      <c r="B655" s="599"/>
      <c r="C655" s="599"/>
      <c r="D655" s="599"/>
      <c r="E655" s="599"/>
      <c r="F655" s="599"/>
      <c r="G655" s="599"/>
      <c r="H655" s="599"/>
      <c r="I655" s="599"/>
      <c r="J655" s="599"/>
      <c r="K655" s="599"/>
      <c r="L655" s="599"/>
      <c r="M655" s="599"/>
      <c r="N655" s="599"/>
      <c r="O655" s="599"/>
      <c r="P655" s="599"/>
      <c r="Q655" s="599"/>
      <c r="R655" s="599"/>
      <c r="S655" s="599"/>
      <c r="T655" s="599"/>
      <c r="U655" s="599"/>
      <c r="V655" s="599"/>
      <c r="W655" s="599"/>
      <c r="X655" s="599"/>
      <c r="Y655" s="599"/>
      <c r="Z655" s="599"/>
    </row>
    <row r="656" spans="1:26" ht="10.5" customHeight="1">
      <c r="A656" s="599"/>
      <c r="B656" s="599"/>
      <c r="C656" s="599"/>
      <c r="D656" s="599"/>
      <c r="E656" s="599"/>
      <c r="F656" s="599"/>
      <c r="G656" s="599"/>
      <c r="H656" s="599"/>
      <c r="I656" s="599"/>
      <c r="J656" s="599"/>
      <c r="K656" s="599"/>
      <c r="L656" s="599"/>
      <c r="M656" s="599"/>
      <c r="N656" s="599"/>
      <c r="O656" s="599"/>
      <c r="P656" s="599"/>
      <c r="Q656" s="599"/>
      <c r="R656" s="599"/>
      <c r="S656" s="599"/>
      <c r="T656" s="599"/>
      <c r="U656" s="599"/>
      <c r="V656" s="599"/>
      <c r="W656" s="599"/>
      <c r="X656" s="599"/>
      <c r="Y656" s="599"/>
      <c r="Z656" s="599"/>
    </row>
    <row r="657" spans="1:26" ht="10.5" customHeight="1">
      <c r="A657" s="599"/>
      <c r="B657" s="599"/>
      <c r="C657" s="599"/>
      <c r="D657" s="599"/>
      <c r="E657" s="599"/>
      <c r="F657" s="599"/>
      <c r="G657" s="599"/>
      <c r="H657" s="599"/>
      <c r="I657" s="599"/>
      <c r="J657" s="599"/>
      <c r="K657" s="599"/>
      <c r="L657" s="599"/>
      <c r="M657" s="599"/>
      <c r="N657" s="599"/>
      <c r="O657" s="599"/>
      <c r="P657" s="599"/>
      <c r="Q657" s="599"/>
      <c r="R657" s="599"/>
      <c r="S657" s="599"/>
      <c r="T657" s="599"/>
      <c r="U657" s="599"/>
      <c r="V657" s="599"/>
      <c r="W657" s="599"/>
      <c r="X657" s="599"/>
      <c r="Y657" s="599"/>
      <c r="Z657" s="599"/>
    </row>
    <row r="658" spans="1:26" ht="10.5" customHeight="1">
      <c r="A658" s="599"/>
      <c r="B658" s="599"/>
      <c r="C658" s="599"/>
      <c r="D658" s="599"/>
      <c r="E658" s="599"/>
      <c r="F658" s="599"/>
      <c r="G658" s="599"/>
      <c r="H658" s="599"/>
      <c r="I658" s="599"/>
      <c r="J658" s="599"/>
      <c r="K658" s="599"/>
      <c r="L658" s="599"/>
      <c r="M658" s="599"/>
      <c r="N658" s="599"/>
      <c r="O658" s="599"/>
      <c r="P658" s="599"/>
      <c r="Q658" s="599"/>
      <c r="R658" s="599"/>
      <c r="S658" s="599"/>
      <c r="T658" s="599"/>
      <c r="U658" s="599"/>
      <c r="V658" s="599"/>
      <c r="W658" s="599"/>
      <c r="X658" s="599"/>
      <c r="Y658" s="599"/>
      <c r="Z658" s="599"/>
    </row>
    <row r="659" spans="1:26" ht="10.5" customHeight="1">
      <c r="A659" s="599"/>
      <c r="B659" s="599"/>
      <c r="C659" s="599"/>
      <c r="D659" s="599"/>
      <c r="E659" s="599"/>
      <c r="F659" s="599"/>
      <c r="G659" s="599"/>
      <c r="H659" s="599"/>
      <c r="I659" s="599"/>
      <c r="J659" s="599"/>
      <c r="K659" s="599"/>
      <c r="L659" s="599"/>
      <c r="M659" s="599"/>
      <c r="N659" s="599"/>
      <c r="O659" s="599"/>
      <c r="P659" s="599"/>
      <c r="Q659" s="599"/>
      <c r="R659" s="599"/>
      <c r="S659" s="599"/>
      <c r="T659" s="599"/>
      <c r="U659" s="599"/>
      <c r="V659" s="599"/>
      <c r="W659" s="599"/>
      <c r="X659" s="599"/>
      <c r="Y659" s="599"/>
      <c r="Z659" s="599"/>
    </row>
    <row r="660" spans="1:26" ht="10.5" customHeight="1">
      <c r="A660" s="599"/>
      <c r="B660" s="599"/>
      <c r="C660" s="599"/>
      <c r="D660" s="599"/>
      <c r="E660" s="599"/>
      <c r="F660" s="599"/>
      <c r="G660" s="599"/>
      <c r="H660" s="599"/>
      <c r="I660" s="599"/>
      <c r="J660" s="599"/>
      <c r="K660" s="599"/>
      <c r="L660" s="599"/>
      <c r="M660" s="599"/>
      <c r="N660" s="599"/>
      <c r="O660" s="599"/>
      <c r="P660" s="599"/>
      <c r="Q660" s="599"/>
      <c r="R660" s="599"/>
      <c r="S660" s="599"/>
      <c r="T660" s="599"/>
      <c r="U660" s="599"/>
      <c r="V660" s="599"/>
      <c r="W660" s="599"/>
      <c r="X660" s="599"/>
      <c r="Y660" s="599"/>
      <c r="Z660" s="599"/>
    </row>
    <row r="661" spans="1:26" ht="10.5" customHeight="1">
      <c r="A661" s="599"/>
      <c r="B661" s="599"/>
      <c r="C661" s="599"/>
      <c r="D661" s="599"/>
      <c r="E661" s="599"/>
      <c r="F661" s="599"/>
      <c r="G661" s="599"/>
      <c r="H661" s="599"/>
      <c r="I661" s="599"/>
      <c r="J661" s="599"/>
      <c r="K661" s="599"/>
      <c r="L661" s="599"/>
      <c r="M661" s="599"/>
      <c r="N661" s="599"/>
      <c r="O661" s="599"/>
      <c r="P661" s="599"/>
      <c r="Q661" s="599"/>
      <c r="R661" s="599"/>
      <c r="S661" s="599"/>
      <c r="T661" s="599"/>
      <c r="U661" s="599"/>
      <c r="V661" s="599"/>
      <c r="W661" s="599"/>
      <c r="X661" s="599"/>
      <c r="Y661" s="599"/>
      <c r="Z661" s="599"/>
    </row>
    <row r="662" spans="1:26" ht="10.5" customHeight="1">
      <c r="A662" s="599"/>
      <c r="B662" s="599"/>
      <c r="C662" s="599"/>
      <c r="D662" s="599"/>
      <c r="E662" s="599"/>
      <c r="F662" s="599"/>
      <c r="G662" s="599"/>
      <c r="H662" s="599"/>
      <c r="I662" s="599"/>
      <c r="J662" s="599"/>
      <c r="K662" s="599"/>
      <c r="L662" s="599"/>
      <c r="M662" s="599"/>
      <c r="N662" s="599"/>
      <c r="O662" s="599"/>
      <c r="P662" s="599"/>
      <c r="Q662" s="599"/>
      <c r="R662" s="599"/>
      <c r="S662" s="599"/>
      <c r="T662" s="599"/>
      <c r="U662" s="599"/>
      <c r="V662" s="599"/>
      <c r="W662" s="599"/>
      <c r="X662" s="599"/>
      <c r="Y662" s="599"/>
      <c r="Z662" s="599"/>
    </row>
    <row r="663" spans="1:26" ht="10.5" customHeight="1">
      <c r="A663" s="599"/>
      <c r="B663" s="599"/>
      <c r="C663" s="599"/>
      <c r="D663" s="599"/>
      <c r="E663" s="599"/>
      <c r="F663" s="599"/>
      <c r="G663" s="599"/>
      <c r="H663" s="599"/>
      <c r="I663" s="599"/>
      <c r="J663" s="599"/>
      <c r="K663" s="599"/>
      <c r="L663" s="599"/>
      <c r="M663" s="599"/>
      <c r="N663" s="599"/>
      <c r="O663" s="599"/>
      <c r="P663" s="599"/>
      <c r="Q663" s="599"/>
      <c r="R663" s="599"/>
      <c r="S663" s="599"/>
      <c r="T663" s="599"/>
      <c r="U663" s="599"/>
      <c r="V663" s="599"/>
      <c r="W663" s="599"/>
      <c r="X663" s="599"/>
      <c r="Y663" s="599"/>
      <c r="Z663" s="599"/>
    </row>
    <row r="664" spans="1:26" ht="10.5" customHeight="1">
      <c r="A664" s="599"/>
      <c r="B664" s="599"/>
      <c r="C664" s="599"/>
      <c r="D664" s="599"/>
      <c r="E664" s="599"/>
      <c r="F664" s="599"/>
      <c r="G664" s="599"/>
      <c r="H664" s="599"/>
      <c r="I664" s="599"/>
      <c r="J664" s="599"/>
      <c r="K664" s="599"/>
      <c r="L664" s="599"/>
      <c r="M664" s="599"/>
      <c r="N664" s="599"/>
      <c r="O664" s="599"/>
      <c r="P664" s="599"/>
      <c r="Q664" s="599"/>
      <c r="R664" s="599"/>
      <c r="S664" s="599"/>
      <c r="T664" s="599"/>
      <c r="U664" s="599"/>
      <c r="V664" s="599"/>
      <c r="W664" s="599"/>
      <c r="X664" s="599"/>
      <c r="Y664" s="599"/>
      <c r="Z664" s="599"/>
    </row>
    <row r="665" spans="1:26" ht="10.5" customHeight="1">
      <c r="A665" s="599"/>
      <c r="B665" s="599"/>
      <c r="C665" s="599"/>
      <c r="D665" s="599"/>
      <c r="E665" s="599"/>
      <c r="F665" s="599"/>
      <c r="G665" s="599"/>
      <c r="H665" s="599"/>
      <c r="I665" s="599"/>
      <c r="J665" s="599"/>
      <c r="K665" s="599"/>
      <c r="L665" s="599"/>
      <c r="M665" s="599"/>
      <c r="N665" s="599"/>
      <c r="O665" s="599"/>
      <c r="P665" s="599"/>
      <c r="Q665" s="599"/>
      <c r="R665" s="599"/>
      <c r="S665" s="599"/>
      <c r="T665" s="599"/>
      <c r="U665" s="599"/>
      <c r="V665" s="599"/>
      <c r="W665" s="599"/>
      <c r="X665" s="599"/>
      <c r="Y665" s="599"/>
      <c r="Z665" s="599"/>
    </row>
    <row r="666" spans="1:26" ht="10.5" customHeight="1">
      <c r="A666" s="599"/>
      <c r="B666" s="599"/>
      <c r="C666" s="599"/>
      <c r="D666" s="599"/>
      <c r="E666" s="599"/>
      <c r="F666" s="599"/>
      <c r="G666" s="599"/>
      <c r="H666" s="599"/>
      <c r="I666" s="599"/>
      <c r="J666" s="599"/>
      <c r="K666" s="599"/>
      <c r="L666" s="599"/>
      <c r="M666" s="599"/>
      <c r="N666" s="599"/>
      <c r="O666" s="599"/>
      <c r="P666" s="599"/>
      <c r="Q666" s="599"/>
      <c r="R666" s="599"/>
      <c r="S666" s="599"/>
      <c r="T666" s="599"/>
      <c r="U666" s="599"/>
      <c r="V666" s="599"/>
      <c r="W666" s="599"/>
      <c r="X666" s="599"/>
      <c r="Y666" s="599"/>
      <c r="Z666" s="599"/>
    </row>
    <row r="667" spans="1:26" ht="10.5" customHeight="1">
      <c r="A667" s="599"/>
      <c r="B667" s="599"/>
      <c r="C667" s="599"/>
      <c r="D667" s="599"/>
      <c r="E667" s="599"/>
      <c r="F667" s="599"/>
      <c r="G667" s="599"/>
      <c r="H667" s="599"/>
      <c r="I667" s="599"/>
      <c r="J667" s="599"/>
      <c r="K667" s="599"/>
      <c r="L667" s="599"/>
      <c r="M667" s="599"/>
      <c r="N667" s="599"/>
      <c r="O667" s="599"/>
      <c r="P667" s="599"/>
      <c r="Q667" s="599"/>
      <c r="R667" s="599"/>
      <c r="S667" s="599"/>
      <c r="T667" s="599"/>
      <c r="U667" s="599"/>
      <c r="V667" s="599"/>
      <c r="W667" s="599"/>
      <c r="X667" s="599"/>
      <c r="Y667" s="599"/>
      <c r="Z667" s="599"/>
    </row>
    <row r="668" spans="1:26" ht="10.5" customHeight="1">
      <c r="A668" s="599"/>
      <c r="B668" s="599"/>
      <c r="C668" s="599"/>
      <c r="D668" s="599"/>
      <c r="E668" s="599"/>
      <c r="F668" s="599"/>
      <c r="G668" s="599"/>
      <c r="H668" s="599"/>
      <c r="I668" s="599"/>
      <c r="J668" s="599"/>
      <c r="K668" s="599"/>
      <c r="L668" s="599"/>
      <c r="M668" s="599"/>
      <c r="N668" s="599"/>
      <c r="O668" s="599"/>
      <c r="P668" s="599"/>
      <c r="Q668" s="599"/>
      <c r="R668" s="599"/>
      <c r="S668" s="599"/>
      <c r="T668" s="599"/>
      <c r="U668" s="599"/>
      <c r="V668" s="599"/>
      <c r="W668" s="599"/>
      <c r="X668" s="599"/>
      <c r="Y668" s="599"/>
      <c r="Z668" s="599"/>
    </row>
    <row r="669" spans="1:26" ht="10.5" customHeight="1">
      <c r="A669" s="599"/>
      <c r="B669" s="599"/>
      <c r="C669" s="599"/>
      <c r="D669" s="599"/>
      <c r="E669" s="599"/>
      <c r="F669" s="599"/>
      <c r="G669" s="599"/>
      <c r="H669" s="599"/>
      <c r="I669" s="599"/>
      <c r="J669" s="599"/>
      <c r="K669" s="599"/>
      <c r="L669" s="599"/>
      <c r="M669" s="599"/>
      <c r="N669" s="599"/>
      <c r="O669" s="599"/>
      <c r="P669" s="599"/>
      <c r="Q669" s="599"/>
      <c r="R669" s="599"/>
      <c r="S669" s="599"/>
      <c r="T669" s="599"/>
      <c r="U669" s="599"/>
      <c r="V669" s="599"/>
      <c r="W669" s="599"/>
      <c r="X669" s="599"/>
      <c r="Y669" s="599"/>
      <c r="Z669" s="599"/>
    </row>
    <row r="670" spans="1:26" ht="10.5" customHeight="1">
      <c r="A670" s="599"/>
      <c r="B670" s="599"/>
      <c r="C670" s="599"/>
      <c r="D670" s="599"/>
      <c r="E670" s="599"/>
      <c r="F670" s="599"/>
      <c r="G670" s="599"/>
      <c r="H670" s="599"/>
      <c r="I670" s="599"/>
      <c r="J670" s="599"/>
      <c r="K670" s="599"/>
      <c r="L670" s="599"/>
      <c r="M670" s="599"/>
      <c r="N670" s="599"/>
      <c r="O670" s="599"/>
      <c r="P670" s="599"/>
      <c r="Q670" s="599"/>
      <c r="R670" s="599"/>
      <c r="S670" s="599"/>
      <c r="T670" s="599"/>
      <c r="U670" s="599"/>
      <c r="V670" s="599"/>
      <c r="W670" s="599"/>
      <c r="X670" s="599"/>
      <c r="Y670" s="599"/>
      <c r="Z670" s="599"/>
    </row>
    <row r="671" spans="1:26" ht="10.5" customHeight="1">
      <c r="A671" s="599"/>
      <c r="B671" s="599"/>
      <c r="C671" s="599"/>
      <c r="D671" s="599"/>
      <c r="E671" s="599"/>
      <c r="F671" s="599"/>
      <c r="G671" s="599"/>
      <c r="H671" s="599"/>
      <c r="I671" s="599"/>
      <c r="J671" s="599"/>
      <c r="K671" s="599"/>
      <c r="L671" s="599"/>
      <c r="M671" s="599"/>
      <c r="N671" s="599"/>
      <c r="O671" s="599"/>
      <c r="P671" s="599"/>
      <c r="Q671" s="599"/>
      <c r="R671" s="599"/>
      <c r="S671" s="599"/>
      <c r="T671" s="599"/>
      <c r="U671" s="599"/>
      <c r="V671" s="599"/>
      <c r="W671" s="599"/>
      <c r="X671" s="599"/>
      <c r="Y671" s="599"/>
      <c r="Z671" s="599"/>
    </row>
    <row r="672" spans="1:26" ht="10.5" customHeight="1">
      <c r="A672" s="599"/>
      <c r="B672" s="599"/>
      <c r="C672" s="599"/>
      <c r="D672" s="599"/>
      <c r="E672" s="599"/>
      <c r="F672" s="599"/>
      <c r="G672" s="599"/>
      <c r="H672" s="599"/>
      <c r="I672" s="599"/>
      <c r="J672" s="599"/>
      <c r="K672" s="599"/>
      <c r="L672" s="599"/>
      <c r="M672" s="599"/>
      <c r="N672" s="599"/>
      <c r="O672" s="599"/>
      <c r="P672" s="599"/>
      <c r="Q672" s="599"/>
      <c r="R672" s="599"/>
      <c r="S672" s="599"/>
      <c r="T672" s="599"/>
      <c r="U672" s="599"/>
      <c r="V672" s="599"/>
      <c r="W672" s="599"/>
      <c r="X672" s="599"/>
      <c r="Y672" s="599"/>
      <c r="Z672" s="599"/>
    </row>
    <row r="673" spans="1:26" ht="10.5" customHeight="1">
      <c r="A673" s="599"/>
      <c r="B673" s="599"/>
      <c r="C673" s="599"/>
      <c r="D673" s="599"/>
      <c r="E673" s="599"/>
      <c r="F673" s="599"/>
      <c r="G673" s="599"/>
      <c r="H673" s="599"/>
      <c r="I673" s="599"/>
      <c r="J673" s="599"/>
      <c r="K673" s="599"/>
      <c r="L673" s="599"/>
      <c r="M673" s="599"/>
      <c r="N673" s="599"/>
      <c r="O673" s="599"/>
      <c r="P673" s="599"/>
      <c r="Q673" s="599"/>
      <c r="R673" s="599"/>
      <c r="S673" s="599"/>
      <c r="T673" s="599"/>
      <c r="U673" s="599"/>
      <c r="V673" s="599"/>
      <c r="W673" s="599"/>
      <c r="X673" s="599"/>
      <c r="Y673" s="599"/>
      <c r="Z673" s="599"/>
    </row>
    <row r="674" spans="1:26" ht="10.5" customHeight="1">
      <c r="A674" s="599"/>
      <c r="B674" s="599"/>
      <c r="C674" s="599"/>
      <c r="D674" s="599"/>
      <c r="E674" s="599"/>
      <c r="F674" s="599"/>
      <c r="G674" s="599"/>
      <c r="H674" s="599"/>
      <c r="I674" s="599"/>
      <c r="J674" s="599"/>
      <c r="K674" s="599"/>
      <c r="L674" s="599"/>
      <c r="M674" s="599"/>
      <c r="N674" s="599"/>
      <c r="O674" s="599"/>
      <c r="P674" s="599"/>
      <c r="Q674" s="599"/>
      <c r="R674" s="599"/>
      <c r="S674" s="599"/>
      <c r="T674" s="599"/>
      <c r="U674" s="599"/>
      <c r="V674" s="599"/>
      <c r="W674" s="599"/>
      <c r="X674" s="599"/>
      <c r="Y674" s="599"/>
      <c r="Z674" s="599"/>
    </row>
    <row r="675" spans="1:26" ht="10.5" customHeight="1">
      <c r="A675" s="599"/>
      <c r="B675" s="599"/>
      <c r="C675" s="599"/>
      <c r="D675" s="599"/>
      <c r="E675" s="599"/>
      <c r="F675" s="599"/>
      <c r="G675" s="599"/>
      <c r="H675" s="599"/>
      <c r="I675" s="599"/>
      <c r="J675" s="599"/>
      <c r="K675" s="599"/>
      <c r="L675" s="599"/>
      <c r="M675" s="599"/>
      <c r="N675" s="599"/>
      <c r="O675" s="599"/>
      <c r="P675" s="599"/>
      <c r="Q675" s="599"/>
      <c r="R675" s="599"/>
      <c r="S675" s="599"/>
      <c r="T675" s="599"/>
      <c r="U675" s="599"/>
      <c r="V675" s="599"/>
      <c r="W675" s="599"/>
      <c r="X675" s="599"/>
      <c r="Y675" s="599"/>
      <c r="Z675" s="599"/>
    </row>
    <row r="676" spans="1:26" ht="10.5" customHeight="1">
      <c r="A676" s="599"/>
      <c r="B676" s="599"/>
      <c r="C676" s="599"/>
      <c r="D676" s="599"/>
      <c r="E676" s="599"/>
      <c r="F676" s="599"/>
      <c r="G676" s="599"/>
      <c r="H676" s="599"/>
      <c r="I676" s="599"/>
      <c r="J676" s="599"/>
      <c r="K676" s="599"/>
      <c r="L676" s="599"/>
      <c r="M676" s="599"/>
      <c r="N676" s="599"/>
      <c r="O676" s="599"/>
      <c r="P676" s="599"/>
      <c r="Q676" s="599"/>
      <c r="R676" s="599"/>
      <c r="S676" s="599"/>
      <c r="T676" s="599"/>
      <c r="U676" s="599"/>
      <c r="V676" s="599"/>
      <c r="W676" s="599"/>
      <c r="X676" s="599"/>
      <c r="Y676" s="599"/>
      <c r="Z676" s="599"/>
    </row>
    <row r="677" spans="1:26" ht="10.5" customHeight="1">
      <c r="A677" s="599"/>
      <c r="B677" s="599"/>
      <c r="C677" s="599"/>
      <c r="D677" s="599"/>
      <c r="E677" s="599"/>
      <c r="F677" s="599"/>
      <c r="G677" s="599"/>
      <c r="H677" s="599"/>
      <c r="I677" s="599"/>
      <c r="J677" s="599"/>
      <c r="K677" s="599"/>
      <c r="L677" s="599"/>
      <c r="M677" s="599"/>
      <c r="N677" s="599"/>
      <c r="O677" s="599"/>
      <c r="P677" s="599"/>
      <c r="Q677" s="599"/>
      <c r="R677" s="599"/>
      <c r="S677" s="599"/>
      <c r="T677" s="599"/>
      <c r="U677" s="599"/>
      <c r="V677" s="599"/>
      <c r="W677" s="599"/>
      <c r="X677" s="599"/>
      <c r="Y677" s="599"/>
      <c r="Z677" s="599"/>
    </row>
    <row r="678" spans="1:26" ht="10.5" customHeight="1">
      <c r="A678" s="599"/>
      <c r="B678" s="599"/>
      <c r="C678" s="599"/>
      <c r="D678" s="599"/>
      <c r="E678" s="599"/>
      <c r="F678" s="599"/>
      <c r="G678" s="599"/>
      <c r="H678" s="599"/>
      <c r="I678" s="599"/>
      <c r="J678" s="599"/>
      <c r="K678" s="599"/>
      <c r="L678" s="599"/>
      <c r="M678" s="599"/>
      <c r="N678" s="599"/>
      <c r="O678" s="599"/>
      <c r="P678" s="599"/>
      <c r="Q678" s="599"/>
      <c r="R678" s="599"/>
      <c r="S678" s="599"/>
      <c r="T678" s="599"/>
      <c r="U678" s="599"/>
      <c r="V678" s="599"/>
      <c r="W678" s="599"/>
      <c r="X678" s="599"/>
      <c r="Y678" s="599"/>
      <c r="Z678" s="599"/>
    </row>
    <row r="679" spans="1:26" ht="10.5" customHeight="1">
      <c r="A679" s="599"/>
      <c r="B679" s="599"/>
      <c r="C679" s="599"/>
      <c r="D679" s="599"/>
      <c r="E679" s="599"/>
      <c r="F679" s="599"/>
      <c r="G679" s="599"/>
      <c r="H679" s="599"/>
      <c r="I679" s="599"/>
      <c r="J679" s="599"/>
      <c r="K679" s="599"/>
      <c r="L679" s="599"/>
      <c r="M679" s="599"/>
      <c r="N679" s="599"/>
      <c r="O679" s="599"/>
      <c r="P679" s="599"/>
      <c r="Q679" s="599"/>
      <c r="R679" s="599"/>
      <c r="S679" s="599"/>
      <c r="T679" s="599"/>
      <c r="U679" s="599"/>
      <c r="V679" s="599"/>
      <c r="W679" s="599"/>
      <c r="X679" s="599"/>
      <c r="Y679" s="599"/>
      <c r="Z679" s="599"/>
    </row>
    <row r="680" spans="1:26" ht="10.5" customHeight="1">
      <c r="A680" s="599"/>
      <c r="B680" s="599"/>
      <c r="C680" s="599"/>
      <c r="D680" s="599"/>
      <c r="E680" s="599"/>
      <c r="F680" s="599"/>
      <c r="G680" s="599"/>
      <c r="H680" s="599"/>
      <c r="I680" s="599"/>
      <c r="J680" s="599"/>
      <c r="K680" s="599"/>
      <c r="L680" s="599"/>
      <c r="M680" s="599"/>
      <c r="N680" s="599"/>
      <c r="O680" s="599"/>
      <c r="P680" s="599"/>
      <c r="Q680" s="599"/>
      <c r="R680" s="599"/>
      <c r="S680" s="599"/>
      <c r="T680" s="599"/>
      <c r="U680" s="599"/>
      <c r="V680" s="599"/>
      <c r="W680" s="599"/>
      <c r="X680" s="599"/>
      <c r="Y680" s="599"/>
      <c r="Z680" s="599"/>
    </row>
    <row r="681" spans="1:26" ht="10.5" customHeight="1">
      <c r="A681" s="599"/>
      <c r="B681" s="599"/>
      <c r="C681" s="599"/>
      <c r="D681" s="599"/>
      <c r="E681" s="599"/>
      <c r="F681" s="599"/>
      <c r="G681" s="599"/>
      <c r="H681" s="599"/>
      <c r="I681" s="599"/>
      <c r="J681" s="599"/>
      <c r="K681" s="599"/>
      <c r="L681" s="599"/>
      <c r="M681" s="599"/>
      <c r="N681" s="599"/>
      <c r="O681" s="599"/>
      <c r="P681" s="599"/>
      <c r="Q681" s="599"/>
      <c r="R681" s="599"/>
      <c r="S681" s="599"/>
      <c r="T681" s="599"/>
      <c r="U681" s="599"/>
      <c r="V681" s="599"/>
      <c r="W681" s="599"/>
      <c r="X681" s="599"/>
      <c r="Y681" s="599"/>
      <c r="Z681" s="599"/>
    </row>
    <row r="682" spans="1:26" ht="10.5" customHeight="1">
      <c r="A682" s="599"/>
      <c r="B682" s="599"/>
      <c r="C682" s="599"/>
      <c r="D682" s="599"/>
      <c r="E682" s="599"/>
      <c r="F682" s="599"/>
      <c r="G682" s="599"/>
      <c r="H682" s="599"/>
      <c r="I682" s="599"/>
      <c r="J682" s="599"/>
      <c r="K682" s="599"/>
      <c r="L682" s="599"/>
      <c r="M682" s="599"/>
      <c r="N682" s="599"/>
      <c r="O682" s="599"/>
      <c r="P682" s="599"/>
      <c r="Q682" s="599"/>
      <c r="R682" s="599"/>
      <c r="S682" s="599"/>
      <c r="T682" s="599"/>
      <c r="U682" s="599"/>
      <c r="V682" s="599"/>
      <c r="W682" s="599"/>
      <c r="X682" s="599"/>
      <c r="Y682" s="599"/>
      <c r="Z682" s="599"/>
    </row>
    <row r="683" spans="1:26" ht="10.5" customHeight="1">
      <c r="A683" s="599"/>
      <c r="B683" s="599"/>
      <c r="C683" s="599"/>
      <c r="D683" s="599"/>
      <c r="E683" s="599"/>
      <c r="F683" s="599"/>
      <c r="G683" s="599"/>
      <c r="H683" s="599"/>
      <c r="I683" s="599"/>
      <c r="J683" s="599"/>
      <c r="K683" s="599"/>
      <c r="L683" s="599"/>
      <c r="M683" s="599"/>
      <c r="N683" s="599"/>
      <c r="O683" s="599"/>
      <c r="P683" s="599"/>
      <c r="Q683" s="599"/>
      <c r="R683" s="599"/>
      <c r="S683" s="599"/>
      <c r="T683" s="599"/>
      <c r="U683" s="599"/>
      <c r="V683" s="599"/>
      <c r="W683" s="599"/>
      <c r="X683" s="599"/>
      <c r="Y683" s="599"/>
      <c r="Z683" s="599"/>
    </row>
    <row r="684" spans="1:26" ht="10.5" customHeight="1">
      <c r="A684" s="599"/>
      <c r="B684" s="599"/>
      <c r="C684" s="599"/>
      <c r="D684" s="599"/>
      <c r="E684" s="599"/>
      <c r="F684" s="599"/>
      <c r="G684" s="599"/>
      <c r="H684" s="599"/>
      <c r="I684" s="599"/>
      <c r="J684" s="599"/>
      <c r="K684" s="599"/>
      <c r="L684" s="599"/>
      <c r="M684" s="599"/>
      <c r="N684" s="599"/>
      <c r="O684" s="599"/>
      <c r="P684" s="599"/>
      <c r="Q684" s="599"/>
      <c r="R684" s="599"/>
      <c r="S684" s="599"/>
      <c r="T684" s="599"/>
      <c r="U684" s="599"/>
      <c r="V684" s="599"/>
      <c r="W684" s="599"/>
      <c r="X684" s="599"/>
      <c r="Y684" s="599"/>
      <c r="Z684" s="599"/>
    </row>
    <row r="685" spans="1:26" ht="10.5" customHeight="1">
      <c r="A685" s="599"/>
      <c r="B685" s="599"/>
      <c r="C685" s="599"/>
      <c r="D685" s="599"/>
      <c r="E685" s="599"/>
      <c r="F685" s="599"/>
      <c r="G685" s="599"/>
      <c r="H685" s="599"/>
      <c r="I685" s="599"/>
      <c r="J685" s="599"/>
      <c r="K685" s="599"/>
      <c r="L685" s="599"/>
      <c r="M685" s="599"/>
      <c r="N685" s="599"/>
      <c r="O685" s="599"/>
      <c r="P685" s="599"/>
      <c r="Q685" s="599"/>
      <c r="R685" s="599"/>
      <c r="S685" s="599"/>
      <c r="T685" s="599"/>
      <c r="U685" s="599"/>
      <c r="V685" s="599"/>
      <c r="W685" s="599"/>
      <c r="X685" s="599"/>
      <c r="Y685" s="599"/>
      <c r="Z685" s="599"/>
    </row>
    <row r="686" spans="1:26" ht="10.5" customHeight="1">
      <c r="A686" s="599"/>
      <c r="B686" s="599"/>
      <c r="C686" s="599"/>
      <c r="D686" s="599"/>
      <c r="E686" s="599"/>
      <c r="F686" s="599"/>
      <c r="G686" s="599"/>
      <c r="H686" s="599"/>
      <c r="I686" s="599"/>
      <c r="J686" s="599"/>
      <c r="K686" s="599"/>
      <c r="L686" s="599"/>
      <c r="M686" s="599"/>
      <c r="N686" s="599"/>
      <c r="O686" s="599"/>
      <c r="P686" s="599"/>
      <c r="Q686" s="599"/>
      <c r="R686" s="599"/>
      <c r="S686" s="599"/>
      <c r="T686" s="599"/>
      <c r="U686" s="599"/>
      <c r="V686" s="599"/>
      <c r="W686" s="599"/>
      <c r="X686" s="599"/>
      <c r="Y686" s="599"/>
      <c r="Z686" s="599"/>
    </row>
    <row r="687" spans="1:26" ht="10.5" customHeight="1">
      <c r="A687" s="599"/>
      <c r="B687" s="599"/>
      <c r="C687" s="599"/>
      <c r="D687" s="599"/>
      <c r="E687" s="599"/>
      <c r="F687" s="599"/>
      <c r="G687" s="599"/>
      <c r="H687" s="599"/>
      <c r="I687" s="599"/>
      <c r="J687" s="599"/>
      <c r="K687" s="599"/>
      <c r="L687" s="599"/>
      <c r="M687" s="599"/>
      <c r="N687" s="599"/>
      <c r="O687" s="599"/>
      <c r="P687" s="599"/>
      <c r="Q687" s="599"/>
      <c r="R687" s="599"/>
      <c r="S687" s="599"/>
      <c r="T687" s="599"/>
      <c r="U687" s="599"/>
      <c r="V687" s="599"/>
      <c r="W687" s="599"/>
      <c r="X687" s="599"/>
      <c r="Y687" s="599"/>
      <c r="Z687" s="599"/>
    </row>
    <row r="688" spans="1:26" ht="10.5" customHeight="1">
      <c r="A688" s="599"/>
      <c r="B688" s="599"/>
      <c r="C688" s="599"/>
      <c r="D688" s="599"/>
      <c r="E688" s="599"/>
      <c r="F688" s="599"/>
      <c r="G688" s="599"/>
      <c r="H688" s="599"/>
      <c r="I688" s="599"/>
      <c r="J688" s="599"/>
      <c r="K688" s="599"/>
      <c r="L688" s="599"/>
      <c r="M688" s="599"/>
      <c r="N688" s="599"/>
      <c r="O688" s="599"/>
      <c r="P688" s="599"/>
      <c r="Q688" s="599"/>
      <c r="R688" s="599"/>
      <c r="S688" s="599"/>
      <c r="T688" s="599"/>
      <c r="U688" s="599"/>
      <c r="V688" s="599"/>
      <c r="W688" s="599"/>
      <c r="X688" s="599"/>
      <c r="Y688" s="599"/>
      <c r="Z688" s="599"/>
    </row>
    <row r="689" spans="1:26" ht="10.5" customHeight="1">
      <c r="A689" s="599"/>
      <c r="B689" s="599"/>
      <c r="C689" s="599"/>
      <c r="D689" s="599"/>
      <c r="E689" s="599"/>
      <c r="F689" s="599"/>
      <c r="G689" s="599"/>
      <c r="H689" s="599"/>
      <c r="I689" s="599"/>
      <c r="J689" s="599"/>
      <c r="K689" s="599"/>
      <c r="L689" s="599"/>
      <c r="M689" s="599"/>
      <c r="N689" s="599"/>
      <c r="O689" s="599"/>
      <c r="P689" s="599"/>
      <c r="Q689" s="599"/>
      <c r="R689" s="599"/>
      <c r="S689" s="599"/>
      <c r="T689" s="599"/>
      <c r="U689" s="599"/>
      <c r="V689" s="599"/>
      <c r="W689" s="599"/>
      <c r="X689" s="599"/>
      <c r="Y689" s="599"/>
      <c r="Z689" s="599"/>
    </row>
    <row r="690" spans="1:26" ht="10.5" customHeight="1">
      <c r="A690" s="599"/>
      <c r="B690" s="599"/>
      <c r="C690" s="599"/>
      <c r="D690" s="599"/>
      <c r="E690" s="599"/>
      <c r="F690" s="599"/>
      <c r="G690" s="599"/>
      <c r="H690" s="599"/>
      <c r="I690" s="599"/>
      <c r="J690" s="599"/>
      <c r="K690" s="599"/>
      <c r="L690" s="599"/>
      <c r="M690" s="599"/>
      <c r="N690" s="599"/>
      <c r="O690" s="599"/>
      <c r="P690" s="599"/>
      <c r="Q690" s="599"/>
      <c r="R690" s="599"/>
      <c r="S690" s="599"/>
      <c r="T690" s="599"/>
      <c r="U690" s="599"/>
      <c r="V690" s="599"/>
      <c r="W690" s="599"/>
      <c r="X690" s="599"/>
      <c r="Y690" s="599"/>
      <c r="Z690" s="599"/>
    </row>
    <row r="691" spans="1:26" ht="10.5" customHeight="1">
      <c r="A691" s="599"/>
      <c r="B691" s="599"/>
      <c r="C691" s="599"/>
      <c r="D691" s="599"/>
      <c r="E691" s="599"/>
      <c r="F691" s="599"/>
      <c r="G691" s="599"/>
      <c r="H691" s="599"/>
      <c r="I691" s="599"/>
      <c r="J691" s="599"/>
      <c r="K691" s="599"/>
      <c r="L691" s="599"/>
      <c r="M691" s="599"/>
      <c r="N691" s="599"/>
      <c r="O691" s="599"/>
      <c r="P691" s="599"/>
      <c r="Q691" s="599"/>
      <c r="R691" s="599"/>
      <c r="S691" s="599"/>
      <c r="T691" s="599"/>
      <c r="U691" s="599"/>
      <c r="V691" s="599"/>
      <c r="W691" s="599"/>
      <c r="X691" s="599"/>
      <c r="Y691" s="599"/>
      <c r="Z691" s="599"/>
    </row>
    <row r="692" spans="1:26" ht="10.5" customHeight="1">
      <c r="A692" s="599"/>
      <c r="B692" s="599"/>
      <c r="C692" s="599"/>
      <c r="D692" s="599"/>
      <c r="E692" s="599"/>
      <c r="F692" s="599"/>
      <c r="G692" s="599"/>
      <c r="H692" s="599"/>
      <c r="I692" s="599"/>
      <c r="J692" s="599"/>
      <c r="K692" s="599"/>
      <c r="L692" s="599"/>
      <c r="M692" s="599"/>
      <c r="N692" s="599"/>
      <c r="O692" s="599"/>
      <c r="P692" s="599"/>
      <c r="Q692" s="599"/>
      <c r="R692" s="599"/>
      <c r="S692" s="599"/>
      <c r="T692" s="599"/>
      <c r="U692" s="599"/>
      <c r="V692" s="599"/>
      <c r="W692" s="599"/>
      <c r="X692" s="599"/>
      <c r="Y692" s="599"/>
      <c r="Z692" s="599"/>
    </row>
    <row r="693" spans="1:26" ht="10.5" customHeight="1">
      <c r="A693" s="599"/>
      <c r="B693" s="599"/>
      <c r="C693" s="599"/>
      <c r="D693" s="599"/>
      <c r="E693" s="599"/>
      <c r="F693" s="599"/>
      <c r="G693" s="599"/>
      <c r="H693" s="599"/>
      <c r="I693" s="599"/>
      <c r="J693" s="599"/>
      <c r="K693" s="599"/>
      <c r="L693" s="599"/>
      <c r="M693" s="599"/>
      <c r="N693" s="599"/>
      <c r="O693" s="599"/>
      <c r="P693" s="599"/>
      <c r="Q693" s="599"/>
      <c r="R693" s="599"/>
      <c r="S693" s="599"/>
      <c r="T693" s="599"/>
      <c r="U693" s="599"/>
      <c r="V693" s="599"/>
      <c r="W693" s="599"/>
      <c r="X693" s="599"/>
      <c r="Y693" s="599"/>
      <c r="Z693" s="599"/>
    </row>
    <row r="694" spans="1:26" ht="10.5" customHeight="1">
      <c r="A694" s="599"/>
      <c r="B694" s="599"/>
      <c r="C694" s="599"/>
      <c r="D694" s="599"/>
      <c r="E694" s="599"/>
      <c r="F694" s="599"/>
      <c r="G694" s="599"/>
      <c r="H694" s="599"/>
      <c r="I694" s="599"/>
      <c r="J694" s="599"/>
      <c r="K694" s="599"/>
      <c r="L694" s="599"/>
      <c r="M694" s="599"/>
      <c r="N694" s="599"/>
      <c r="O694" s="599"/>
      <c r="P694" s="599"/>
      <c r="Q694" s="599"/>
      <c r="R694" s="599"/>
      <c r="S694" s="599"/>
      <c r="T694" s="599"/>
      <c r="U694" s="599"/>
      <c r="V694" s="599"/>
      <c r="W694" s="599"/>
      <c r="X694" s="599"/>
      <c r="Y694" s="599"/>
      <c r="Z694" s="599"/>
    </row>
    <row r="695" spans="1:26" ht="10.5" customHeight="1">
      <c r="A695" s="599"/>
      <c r="B695" s="599"/>
      <c r="C695" s="599"/>
      <c r="D695" s="599"/>
      <c r="E695" s="599"/>
      <c r="F695" s="599"/>
      <c r="G695" s="599"/>
      <c r="H695" s="599"/>
      <c r="I695" s="599"/>
      <c r="J695" s="599"/>
      <c r="K695" s="599"/>
      <c r="L695" s="599"/>
      <c r="M695" s="599"/>
      <c r="N695" s="599"/>
      <c r="O695" s="599"/>
      <c r="P695" s="599"/>
      <c r="Q695" s="599"/>
      <c r="R695" s="599"/>
      <c r="S695" s="599"/>
      <c r="T695" s="599"/>
      <c r="U695" s="599"/>
      <c r="V695" s="599"/>
      <c r="W695" s="599"/>
      <c r="X695" s="599"/>
      <c r="Y695" s="599"/>
      <c r="Z695" s="599"/>
    </row>
    <row r="696" spans="1:26" ht="10.5" customHeight="1">
      <c r="A696" s="599"/>
      <c r="B696" s="599"/>
      <c r="C696" s="599"/>
      <c r="D696" s="599"/>
      <c r="E696" s="599"/>
      <c r="F696" s="599"/>
      <c r="G696" s="599"/>
      <c r="H696" s="599"/>
      <c r="I696" s="599"/>
      <c r="J696" s="599"/>
      <c r="K696" s="599"/>
      <c r="L696" s="599"/>
      <c r="M696" s="599"/>
      <c r="N696" s="599"/>
      <c r="O696" s="599"/>
      <c r="P696" s="599"/>
      <c r="Q696" s="599"/>
      <c r="R696" s="599"/>
      <c r="S696" s="599"/>
      <c r="T696" s="599"/>
      <c r="U696" s="599"/>
      <c r="V696" s="599"/>
      <c r="W696" s="599"/>
      <c r="X696" s="599"/>
      <c r="Y696" s="599"/>
      <c r="Z696" s="599"/>
    </row>
    <row r="697" spans="1:26" ht="10.5" customHeight="1">
      <c r="A697" s="599"/>
      <c r="B697" s="599"/>
      <c r="C697" s="599"/>
      <c r="D697" s="599"/>
      <c r="E697" s="599"/>
      <c r="F697" s="599"/>
      <c r="G697" s="599"/>
      <c r="H697" s="599"/>
      <c r="I697" s="599"/>
      <c r="J697" s="599"/>
      <c r="K697" s="599"/>
      <c r="L697" s="599"/>
      <c r="M697" s="599"/>
      <c r="N697" s="599"/>
      <c r="O697" s="599"/>
      <c r="P697" s="599"/>
      <c r="Q697" s="599"/>
      <c r="R697" s="599"/>
      <c r="S697" s="599"/>
      <c r="T697" s="599"/>
      <c r="U697" s="599"/>
      <c r="V697" s="599"/>
      <c r="W697" s="599"/>
      <c r="X697" s="599"/>
      <c r="Y697" s="599"/>
      <c r="Z697" s="599"/>
    </row>
    <row r="698" spans="1:26" ht="10.5" customHeight="1">
      <c r="A698" s="599"/>
      <c r="B698" s="599"/>
      <c r="C698" s="599"/>
      <c r="D698" s="599"/>
      <c r="E698" s="599"/>
      <c r="F698" s="599"/>
      <c r="G698" s="599"/>
      <c r="H698" s="599"/>
      <c r="I698" s="599"/>
      <c r="J698" s="599"/>
      <c r="K698" s="599"/>
      <c r="L698" s="599"/>
      <c r="M698" s="599"/>
      <c r="N698" s="599"/>
      <c r="O698" s="599"/>
      <c r="P698" s="599"/>
      <c r="Q698" s="599"/>
      <c r="R698" s="599"/>
      <c r="S698" s="599"/>
      <c r="T698" s="599"/>
      <c r="U698" s="599"/>
      <c r="V698" s="599"/>
      <c r="W698" s="599"/>
      <c r="X698" s="599"/>
      <c r="Y698" s="599"/>
      <c r="Z698" s="599"/>
    </row>
    <row r="699" spans="1:26" ht="10.5" customHeight="1">
      <c r="A699" s="599"/>
      <c r="B699" s="599"/>
      <c r="C699" s="599"/>
      <c r="D699" s="599"/>
      <c r="E699" s="599"/>
      <c r="F699" s="599"/>
      <c r="G699" s="599"/>
      <c r="H699" s="599"/>
      <c r="I699" s="599"/>
      <c r="J699" s="599"/>
      <c r="K699" s="599"/>
      <c r="L699" s="599"/>
      <c r="M699" s="599"/>
      <c r="N699" s="599"/>
      <c r="O699" s="599"/>
      <c r="P699" s="599"/>
      <c r="Q699" s="599"/>
      <c r="R699" s="599"/>
      <c r="S699" s="599"/>
      <c r="T699" s="599"/>
      <c r="U699" s="599"/>
      <c r="V699" s="599"/>
      <c r="W699" s="599"/>
      <c r="X699" s="599"/>
      <c r="Y699" s="599"/>
      <c r="Z699" s="599"/>
    </row>
    <row r="700" spans="1:26" ht="10.5" customHeight="1">
      <c r="A700" s="599"/>
      <c r="B700" s="599"/>
      <c r="C700" s="599"/>
      <c r="D700" s="599"/>
      <c r="E700" s="599"/>
      <c r="F700" s="599"/>
      <c r="G700" s="599"/>
      <c r="H700" s="599"/>
      <c r="I700" s="599"/>
      <c r="J700" s="599"/>
      <c r="K700" s="599"/>
      <c r="L700" s="599"/>
      <c r="M700" s="599"/>
      <c r="N700" s="599"/>
      <c r="O700" s="599"/>
      <c r="P700" s="599"/>
      <c r="Q700" s="599"/>
      <c r="R700" s="599"/>
      <c r="S700" s="599"/>
      <c r="T700" s="599"/>
      <c r="U700" s="599"/>
      <c r="V700" s="599"/>
      <c r="W700" s="599"/>
      <c r="X700" s="599"/>
      <c r="Y700" s="599"/>
      <c r="Z700" s="599"/>
    </row>
    <row r="701" spans="1:26" ht="10.5" customHeight="1">
      <c r="A701" s="599"/>
      <c r="B701" s="599"/>
      <c r="C701" s="599"/>
      <c r="D701" s="599"/>
      <c r="E701" s="599"/>
      <c r="F701" s="599"/>
      <c r="G701" s="599"/>
      <c r="H701" s="599"/>
      <c r="I701" s="599"/>
      <c r="J701" s="599"/>
      <c r="K701" s="599"/>
      <c r="L701" s="599"/>
      <c r="M701" s="599"/>
      <c r="N701" s="599"/>
      <c r="O701" s="599"/>
      <c r="P701" s="599"/>
      <c r="Q701" s="599"/>
      <c r="R701" s="599"/>
      <c r="S701" s="599"/>
      <c r="T701" s="599"/>
      <c r="U701" s="599"/>
      <c r="V701" s="599"/>
      <c r="W701" s="599"/>
      <c r="X701" s="599"/>
      <c r="Y701" s="599"/>
      <c r="Z701" s="599"/>
    </row>
    <row r="702" spans="1:26" ht="10.5" customHeight="1">
      <c r="A702" s="599"/>
      <c r="B702" s="599"/>
      <c r="C702" s="599"/>
      <c r="D702" s="599"/>
      <c r="E702" s="599"/>
      <c r="F702" s="599"/>
      <c r="G702" s="599"/>
      <c r="H702" s="599"/>
      <c r="I702" s="599"/>
      <c r="J702" s="599"/>
      <c r="K702" s="599"/>
      <c r="L702" s="599"/>
      <c r="M702" s="599"/>
      <c r="N702" s="599"/>
      <c r="O702" s="599"/>
      <c r="P702" s="599"/>
      <c r="Q702" s="599"/>
      <c r="R702" s="599"/>
      <c r="S702" s="599"/>
      <c r="T702" s="599"/>
      <c r="U702" s="599"/>
      <c r="V702" s="599"/>
      <c r="W702" s="599"/>
      <c r="X702" s="599"/>
      <c r="Y702" s="599"/>
      <c r="Z702" s="599"/>
    </row>
    <row r="703" spans="1:26" ht="10.5" customHeight="1">
      <c r="A703" s="599"/>
      <c r="B703" s="599"/>
      <c r="C703" s="599"/>
      <c r="D703" s="599"/>
      <c r="E703" s="599"/>
      <c r="F703" s="599"/>
      <c r="G703" s="599"/>
      <c r="H703" s="599"/>
      <c r="I703" s="599"/>
      <c r="J703" s="599"/>
      <c r="K703" s="599"/>
      <c r="L703" s="599"/>
      <c r="M703" s="599"/>
      <c r="N703" s="599"/>
      <c r="O703" s="599"/>
      <c r="P703" s="599"/>
      <c r="Q703" s="599"/>
      <c r="R703" s="599"/>
      <c r="S703" s="599"/>
      <c r="T703" s="599"/>
      <c r="U703" s="599"/>
      <c r="V703" s="599"/>
      <c r="W703" s="599"/>
      <c r="X703" s="599"/>
      <c r="Y703" s="599"/>
      <c r="Z703" s="599"/>
    </row>
    <row r="704" spans="1:26" ht="10.5" customHeight="1">
      <c r="A704" s="599"/>
      <c r="B704" s="599"/>
      <c r="C704" s="599"/>
      <c r="D704" s="599"/>
      <c r="E704" s="599"/>
      <c r="F704" s="599"/>
      <c r="G704" s="599"/>
      <c r="H704" s="599"/>
      <c r="I704" s="599"/>
      <c r="J704" s="599"/>
      <c r="K704" s="599"/>
      <c r="L704" s="599"/>
      <c r="M704" s="599"/>
      <c r="N704" s="599"/>
      <c r="O704" s="599"/>
      <c r="P704" s="599"/>
      <c r="Q704" s="599"/>
      <c r="R704" s="599"/>
      <c r="S704" s="599"/>
      <c r="T704" s="599"/>
      <c r="U704" s="599"/>
      <c r="V704" s="599"/>
      <c r="W704" s="599"/>
      <c r="X704" s="599"/>
      <c r="Y704" s="599"/>
      <c r="Z704" s="599"/>
    </row>
    <row r="705" spans="1:26" ht="10.5" customHeight="1">
      <c r="A705" s="599"/>
      <c r="B705" s="599"/>
      <c r="C705" s="599"/>
      <c r="D705" s="599"/>
      <c r="E705" s="599"/>
      <c r="F705" s="599"/>
      <c r="G705" s="599"/>
      <c r="H705" s="599"/>
      <c r="I705" s="599"/>
      <c r="J705" s="599"/>
      <c r="K705" s="599"/>
      <c r="L705" s="599"/>
      <c r="M705" s="599"/>
      <c r="N705" s="599"/>
      <c r="O705" s="599"/>
      <c r="P705" s="599"/>
      <c r="Q705" s="599"/>
      <c r="R705" s="599"/>
      <c r="S705" s="599"/>
      <c r="T705" s="599"/>
      <c r="U705" s="599"/>
      <c r="V705" s="599"/>
      <c r="W705" s="599"/>
      <c r="X705" s="599"/>
      <c r="Y705" s="599"/>
      <c r="Z705" s="599"/>
    </row>
    <row r="706" spans="1:26" ht="10.5" customHeight="1">
      <c r="A706" s="599"/>
      <c r="B706" s="599"/>
      <c r="C706" s="599"/>
      <c r="D706" s="599"/>
      <c r="E706" s="599"/>
      <c r="F706" s="599"/>
      <c r="G706" s="599"/>
      <c r="H706" s="599"/>
      <c r="I706" s="599"/>
      <c r="J706" s="599"/>
      <c r="K706" s="599"/>
      <c r="L706" s="599"/>
      <c r="M706" s="599"/>
      <c r="N706" s="599"/>
      <c r="O706" s="599"/>
      <c r="P706" s="599"/>
      <c r="Q706" s="599"/>
      <c r="R706" s="599"/>
      <c r="S706" s="599"/>
      <c r="T706" s="599"/>
      <c r="U706" s="599"/>
      <c r="V706" s="599"/>
      <c r="W706" s="599"/>
      <c r="X706" s="599"/>
      <c r="Y706" s="599"/>
      <c r="Z706" s="599"/>
    </row>
    <row r="707" spans="1:26" ht="10.5" customHeight="1">
      <c r="A707" s="599"/>
      <c r="B707" s="599"/>
      <c r="C707" s="599"/>
      <c r="D707" s="599"/>
      <c r="E707" s="599"/>
      <c r="F707" s="599"/>
      <c r="G707" s="599"/>
      <c r="H707" s="599"/>
      <c r="I707" s="599"/>
      <c r="J707" s="599"/>
      <c r="K707" s="599"/>
      <c r="L707" s="599"/>
      <c r="M707" s="599"/>
      <c r="N707" s="599"/>
      <c r="O707" s="599"/>
      <c r="P707" s="599"/>
      <c r="Q707" s="599"/>
      <c r="R707" s="599"/>
      <c r="S707" s="599"/>
      <c r="T707" s="599"/>
      <c r="U707" s="599"/>
      <c r="V707" s="599"/>
      <c r="W707" s="599"/>
      <c r="X707" s="599"/>
      <c r="Y707" s="599"/>
      <c r="Z707" s="599"/>
    </row>
    <row r="708" spans="1:26" ht="10.5" customHeight="1">
      <c r="A708" s="599"/>
      <c r="B708" s="599"/>
      <c r="C708" s="599"/>
      <c r="D708" s="599"/>
      <c r="E708" s="599"/>
      <c r="F708" s="599"/>
      <c r="G708" s="599"/>
      <c r="H708" s="599"/>
      <c r="I708" s="599"/>
      <c r="J708" s="599"/>
      <c r="K708" s="599"/>
      <c r="L708" s="599"/>
      <c r="M708" s="599"/>
      <c r="N708" s="599"/>
      <c r="O708" s="599"/>
      <c r="P708" s="599"/>
      <c r="Q708" s="599"/>
      <c r="R708" s="599"/>
      <c r="S708" s="599"/>
      <c r="T708" s="599"/>
      <c r="U708" s="599"/>
      <c r="V708" s="599"/>
      <c r="W708" s="599"/>
      <c r="X708" s="599"/>
      <c r="Y708" s="599"/>
      <c r="Z708" s="599"/>
    </row>
    <row r="709" spans="1:26" ht="10.5" customHeight="1">
      <c r="A709" s="599"/>
      <c r="B709" s="599"/>
      <c r="C709" s="599"/>
      <c r="D709" s="599"/>
      <c r="E709" s="599"/>
      <c r="F709" s="599"/>
      <c r="G709" s="599"/>
      <c r="H709" s="599"/>
      <c r="I709" s="599"/>
      <c r="J709" s="599"/>
      <c r="K709" s="599"/>
      <c r="L709" s="599"/>
      <c r="M709" s="599"/>
      <c r="N709" s="599"/>
      <c r="O709" s="599"/>
      <c r="P709" s="599"/>
      <c r="Q709" s="599"/>
      <c r="R709" s="599"/>
      <c r="S709" s="599"/>
      <c r="T709" s="599"/>
      <c r="U709" s="599"/>
      <c r="V709" s="599"/>
      <c r="W709" s="599"/>
      <c r="X709" s="599"/>
      <c r="Y709" s="599"/>
      <c r="Z709" s="599"/>
    </row>
    <row r="710" spans="1:26" ht="10.5" customHeight="1">
      <c r="A710" s="599"/>
      <c r="B710" s="599"/>
      <c r="C710" s="599"/>
      <c r="D710" s="599"/>
      <c r="E710" s="599"/>
      <c r="F710" s="599"/>
      <c r="G710" s="599"/>
      <c r="H710" s="599"/>
      <c r="I710" s="599"/>
      <c r="J710" s="599"/>
      <c r="K710" s="599"/>
      <c r="L710" s="599"/>
      <c r="M710" s="599"/>
      <c r="N710" s="599"/>
      <c r="O710" s="599"/>
      <c r="P710" s="599"/>
      <c r="Q710" s="599"/>
      <c r="R710" s="599"/>
      <c r="S710" s="599"/>
      <c r="T710" s="599"/>
      <c r="U710" s="599"/>
      <c r="V710" s="599"/>
      <c r="W710" s="599"/>
      <c r="X710" s="599"/>
      <c r="Y710" s="599"/>
      <c r="Z710" s="599"/>
    </row>
    <row r="711" spans="1:26" ht="10.5" customHeight="1">
      <c r="A711" s="599"/>
      <c r="B711" s="599"/>
      <c r="C711" s="599"/>
      <c r="D711" s="599"/>
      <c r="E711" s="599"/>
      <c r="F711" s="599"/>
      <c r="G711" s="599"/>
      <c r="H711" s="599"/>
      <c r="I711" s="599"/>
      <c r="J711" s="599"/>
      <c r="K711" s="599"/>
      <c r="L711" s="599"/>
      <c r="M711" s="599"/>
      <c r="N711" s="599"/>
      <c r="O711" s="599"/>
      <c r="P711" s="599"/>
      <c r="Q711" s="599"/>
      <c r="R711" s="599"/>
      <c r="S711" s="599"/>
      <c r="T711" s="599"/>
      <c r="U711" s="599"/>
      <c r="V711" s="599"/>
      <c r="W711" s="599"/>
      <c r="X711" s="599"/>
      <c r="Y711" s="599"/>
      <c r="Z711" s="599"/>
    </row>
    <row r="712" spans="1:26" ht="10.5" customHeight="1">
      <c r="A712" s="599"/>
      <c r="B712" s="599"/>
      <c r="C712" s="599"/>
      <c r="D712" s="599"/>
      <c r="E712" s="599"/>
      <c r="F712" s="599"/>
      <c r="G712" s="599"/>
      <c r="H712" s="599"/>
      <c r="I712" s="599"/>
      <c r="J712" s="599"/>
      <c r="K712" s="599"/>
      <c r="L712" s="599"/>
      <c r="M712" s="599"/>
      <c r="N712" s="599"/>
      <c r="O712" s="599"/>
      <c r="P712" s="599"/>
      <c r="Q712" s="599"/>
      <c r="R712" s="599"/>
      <c r="S712" s="599"/>
      <c r="T712" s="599"/>
      <c r="U712" s="599"/>
      <c r="V712" s="599"/>
      <c r="W712" s="599"/>
      <c r="X712" s="599"/>
      <c r="Y712" s="599"/>
      <c r="Z712" s="599"/>
    </row>
    <row r="713" spans="1:26" ht="10.5" customHeight="1">
      <c r="A713" s="599"/>
      <c r="B713" s="599"/>
      <c r="C713" s="599"/>
      <c r="D713" s="599"/>
      <c r="E713" s="599"/>
      <c r="F713" s="599"/>
      <c r="G713" s="599"/>
      <c r="H713" s="599"/>
      <c r="I713" s="599"/>
      <c r="J713" s="599"/>
      <c r="K713" s="599"/>
      <c r="L713" s="599"/>
      <c r="M713" s="599"/>
      <c r="N713" s="599"/>
      <c r="O713" s="599"/>
      <c r="P713" s="599"/>
      <c r="Q713" s="599"/>
      <c r="R713" s="599"/>
      <c r="S713" s="599"/>
      <c r="T713" s="599"/>
      <c r="U713" s="599"/>
      <c r="V713" s="599"/>
      <c r="W713" s="599"/>
      <c r="X713" s="599"/>
      <c r="Y713" s="599"/>
      <c r="Z713" s="599"/>
    </row>
    <row r="714" spans="1:26" ht="10.5" customHeight="1">
      <c r="A714" s="599"/>
      <c r="B714" s="599"/>
      <c r="C714" s="599"/>
      <c r="D714" s="599"/>
      <c r="E714" s="599"/>
      <c r="F714" s="599"/>
      <c r="G714" s="599"/>
      <c r="H714" s="599"/>
      <c r="I714" s="599"/>
      <c r="J714" s="599"/>
      <c r="K714" s="599"/>
      <c r="L714" s="599"/>
      <c r="M714" s="599"/>
      <c r="N714" s="599"/>
      <c r="O714" s="599"/>
      <c r="P714" s="599"/>
      <c r="Q714" s="599"/>
      <c r="R714" s="599"/>
      <c r="S714" s="599"/>
      <c r="T714" s="599"/>
      <c r="U714" s="599"/>
      <c r="V714" s="599"/>
      <c r="W714" s="599"/>
      <c r="X714" s="599"/>
      <c r="Y714" s="599"/>
      <c r="Z714" s="599"/>
    </row>
    <row r="715" spans="1:26" ht="10.5" customHeight="1">
      <c r="A715" s="599"/>
      <c r="B715" s="599"/>
      <c r="C715" s="599"/>
      <c r="D715" s="599"/>
      <c r="E715" s="599"/>
      <c r="F715" s="599"/>
      <c r="G715" s="599"/>
      <c r="H715" s="599"/>
      <c r="I715" s="599"/>
      <c r="J715" s="599"/>
      <c r="K715" s="599"/>
      <c r="L715" s="599"/>
      <c r="M715" s="599"/>
      <c r="N715" s="599"/>
      <c r="O715" s="599"/>
      <c r="P715" s="599"/>
      <c r="Q715" s="599"/>
      <c r="R715" s="599"/>
      <c r="S715" s="599"/>
      <c r="T715" s="599"/>
      <c r="U715" s="599"/>
      <c r="V715" s="599"/>
      <c r="W715" s="599"/>
      <c r="X715" s="599"/>
      <c r="Y715" s="599"/>
      <c r="Z715" s="599"/>
    </row>
    <row r="716" spans="1:26" ht="10.5" customHeight="1">
      <c r="A716" s="599"/>
      <c r="B716" s="599"/>
      <c r="C716" s="599"/>
      <c r="D716" s="599"/>
      <c r="E716" s="599"/>
      <c r="F716" s="599"/>
      <c r="G716" s="599"/>
      <c r="H716" s="599"/>
      <c r="I716" s="599"/>
      <c r="J716" s="599"/>
      <c r="K716" s="599"/>
      <c r="L716" s="599"/>
      <c r="M716" s="599"/>
      <c r="N716" s="599"/>
      <c r="O716" s="599"/>
      <c r="P716" s="599"/>
      <c r="Q716" s="599"/>
      <c r="R716" s="599"/>
      <c r="S716" s="599"/>
      <c r="T716" s="599"/>
      <c r="U716" s="599"/>
      <c r="V716" s="599"/>
      <c r="W716" s="599"/>
      <c r="X716" s="599"/>
      <c r="Y716" s="599"/>
      <c r="Z716" s="599"/>
    </row>
    <row r="717" spans="1:26" ht="10.5" customHeight="1">
      <c r="A717" s="599"/>
      <c r="B717" s="599"/>
      <c r="C717" s="599"/>
      <c r="D717" s="599"/>
      <c r="E717" s="599"/>
      <c r="F717" s="599"/>
      <c r="G717" s="599"/>
      <c r="H717" s="599"/>
      <c r="I717" s="599"/>
      <c r="J717" s="599"/>
      <c r="K717" s="599"/>
      <c r="L717" s="599"/>
      <c r="M717" s="599"/>
      <c r="N717" s="599"/>
      <c r="O717" s="599"/>
      <c r="P717" s="599"/>
      <c r="Q717" s="599"/>
      <c r="R717" s="599"/>
      <c r="S717" s="599"/>
      <c r="T717" s="599"/>
      <c r="U717" s="599"/>
      <c r="V717" s="599"/>
      <c r="W717" s="599"/>
      <c r="X717" s="599"/>
      <c r="Y717" s="599"/>
      <c r="Z717" s="599"/>
    </row>
    <row r="718" spans="1:26" ht="10.5" customHeight="1">
      <c r="A718" s="599"/>
      <c r="B718" s="599"/>
      <c r="C718" s="599"/>
      <c r="D718" s="599"/>
      <c r="E718" s="599"/>
      <c r="F718" s="599"/>
      <c r="G718" s="599"/>
      <c r="H718" s="599"/>
      <c r="I718" s="599"/>
      <c r="J718" s="599"/>
      <c r="K718" s="599"/>
      <c r="L718" s="599"/>
      <c r="M718" s="599"/>
      <c r="N718" s="599"/>
      <c r="O718" s="599"/>
      <c r="P718" s="599"/>
      <c r="Q718" s="599"/>
      <c r="R718" s="599"/>
      <c r="S718" s="599"/>
      <c r="T718" s="599"/>
      <c r="U718" s="599"/>
      <c r="V718" s="599"/>
      <c r="W718" s="599"/>
      <c r="X718" s="599"/>
      <c r="Y718" s="599"/>
      <c r="Z718" s="599"/>
    </row>
    <row r="719" spans="1:26" ht="10.5" customHeight="1">
      <c r="A719" s="599"/>
      <c r="B719" s="599"/>
      <c r="C719" s="599"/>
      <c r="D719" s="599"/>
      <c r="E719" s="599"/>
      <c r="F719" s="599"/>
      <c r="G719" s="599"/>
      <c r="H719" s="599"/>
      <c r="I719" s="599"/>
      <c r="J719" s="599"/>
      <c r="K719" s="599"/>
      <c r="L719" s="599"/>
      <c r="M719" s="599"/>
      <c r="N719" s="599"/>
      <c r="O719" s="599"/>
      <c r="P719" s="599"/>
      <c r="Q719" s="599"/>
      <c r="R719" s="599"/>
      <c r="S719" s="599"/>
      <c r="T719" s="599"/>
      <c r="U719" s="599"/>
      <c r="V719" s="599"/>
      <c r="W719" s="599"/>
      <c r="X719" s="599"/>
      <c r="Y719" s="599"/>
      <c r="Z719" s="599"/>
    </row>
    <row r="720" spans="1:26" ht="10.5" customHeight="1">
      <c r="A720" s="599"/>
      <c r="B720" s="599"/>
      <c r="C720" s="599"/>
      <c r="D720" s="599"/>
      <c r="E720" s="599"/>
      <c r="F720" s="599"/>
      <c r="G720" s="599"/>
      <c r="H720" s="599"/>
      <c r="I720" s="599"/>
      <c r="J720" s="599"/>
      <c r="K720" s="599"/>
      <c r="L720" s="599"/>
      <c r="M720" s="599"/>
      <c r="N720" s="599"/>
      <c r="O720" s="599"/>
      <c r="P720" s="599"/>
      <c r="Q720" s="599"/>
      <c r="R720" s="599"/>
      <c r="S720" s="599"/>
      <c r="T720" s="599"/>
      <c r="U720" s="599"/>
      <c r="V720" s="599"/>
      <c r="W720" s="599"/>
      <c r="X720" s="599"/>
      <c r="Y720" s="599"/>
      <c r="Z720" s="599"/>
    </row>
    <row r="721" spans="1:26" ht="10.5" customHeight="1">
      <c r="A721" s="599"/>
      <c r="B721" s="599"/>
      <c r="C721" s="599"/>
      <c r="D721" s="599"/>
      <c r="E721" s="599"/>
      <c r="F721" s="599"/>
      <c r="G721" s="599"/>
      <c r="H721" s="599"/>
      <c r="I721" s="599"/>
      <c r="J721" s="599"/>
      <c r="K721" s="599"/>
      <c r="L721" s="599"/>
      <c r="M721" s="599"/>
      <c r="N721" s="599"/>
      <c r="O721" s="599"/>
      <c r="P721" s="599"/>
      <c r="Q721" s="599"/>
      <c r="R721" s="599"/>
      <c r="S721" s="599"/>
      <c r="T721" s="599"/>
      <c r="U721" s="599"/>
      <c r="V721" s="599"/>
      <c r="W721" s="599"/>
      <c r="X721" s="599"/>
      <c r="Y721" s="599"/>
      <c r="Z721" s="599"/>
    </row>
    <row r="722" spans="1:26" ht="10.5" customHeight="1">
      <c r="A722" s="599"/>
      <c r="B722" s="599"/>
      <c r="C722" s="599"/>
      <c r="D722" s="599"/>
      <c r="E722" s="599"/>
      <c r="F722" s="599"/>
      <c r="G722" s="599"/>
      <c r="H722" s="599"/>
      <c r="I722" s="599"/>
      <c r="J722" s="599"/>
      <c r="K722" s="599"/>
      <c r="L722" s="599"/>
      <c r="M722" s="599"/>
      <c r="N722" s="599"/>
      <c r="O722" s="599"/>
      <c r="P722" s="599"/>
      <c r="Q722" s="599"/>
      <c r="R722" s="599"/>
      <c r="S722" s="599"/>
      <c r="T722" s="599"/>
      <c r="U722" s="599"/>
      <c r="V722" s="599"/>
      <c r="W722" s="599"/>
      <c r="X722" s="599"/>
      <c r="Y722" s="599"/>
      <c r="Z722" s="599"/>
    </row>
    <row r="723" spans="1:26" ht="10.5" customHeight="1">
      <c r="A723" s="599"/>
      <c r="B723" s="599"/>
      <c r="C723" s="599"/>
      <c r="D723" s="599"/>
      <c r="E723" s="599"/>
      <c r="F723" s="599"/>
      <c r="G723" s="599"/>
      <c r="H723" s="599"/>
      <c r="I723" s="599"/>
      <c r="J723" s="599"/>
      <c r="K723" s="599"/>
      <c r="L723" s="599"/>
      <c r="M723" s="599"/>
      <c r="N723" s="599"/>
      <c r="O723" s="599"/>
      <c r="P723" s="599"/>
      <c r="Q723" s="599"/>
      <c r="R723" s="599"/>
      <c r="S723" s="599"/>
      <c r="T723" s="599"/>
      <c r="U723" s="599"/>
      <c r="V723" s="599"/>
      <c r="W723" s="599"/>
      <c r="X723" s="599"/>
      <c r="Y723" s="599"/>
      <c r="Z723" s="599"/>
    </row>
    <row r="724" spans="1:26" ht="10.5" customHeight="1">
      <c r="A724" s="599"/>
      <c r="B724" s="599"/>
      <c r="C724" s="599"/>
      <c r="D724" s="599"/>
      <c r="E724" s="599"/>
      <c r="F724" s="599"/>
      <c r="G724" s="599"/>
      <c r="H724" s="599"/>
      <c r="I724" s="599"/>
      <c r="J724" s="599"/>
      <c r="K724" s="599"/>
      <c r="L724" s="599"/>
      <c r="M724" s="599"/>
      <c r="N724" s="599"/>
      <c r="O724" s="599"/>
      <c r="P724" s="599"/>
      <c r="Q724" s="599"/>
      <c r="R724" s="599"/>
      <c r="S724" s="599"/>
      <c r="T724" s="599"/>
      <c r="U724" s="599"/>
      <c r="V724" s="599"/>
      <c r="W724" s="599"/>
      <c r="X724" s="599"/>
      <c r="Y724" s="599"/>
      <c r="Z724" s="599"/>
    </row>
    <row r="725" spans="1:26" ht="10.5" customHeight="1">
      <c r="A725" s="599"/>
      <c r="B725" s="599"/>
      <c r="C725" s="599"/>
      <c r="D725" s="599"/>
      <c r="E725" s="599"/>
      <c r="F725" s="599"/>
      <c r="G725" s="599"/>
      <c r="H725" s="599"/>
      <c r="I725" s="599"/>
      <c r="J725" s="599"/>
      <c r="K725" s="599"/>
      <c r="L725" s="599"/>
      <c r="M725" s="599"/>
      <c r="N725" s="599"/>
      <c r="O725" s="599"/>
      <c r="P725" s="599"/>
      <c r="Q725" s="599"/>
      <c r="R725" s="599"/>
      <c r="S725" s="599"/>
      <c r="T725" s="599"/>
      <c r="U725" s="599"/>
      <c r="V725" s="599"/>
      <c r="W725" s="599"/>
      <c r="X725" s="599"/>
      <c r="Y725" s="599"/>
      <c r="Z725" s="599"/>
    </row>
    <row r="726" spans="1:26" ht="10.5" customHeight="1">
      <c r="A726" s="599"/>
      <c r="B726" s="599"/>
      <c r="C726" s="599"/>
      <c r="D726" s="599"/>
      <c r="E726" s="599"/>
      <c r="F726" s="599"/>
      <c r="G726" s="599"/>
      <c r="H726" s="599"/>
      <c r="I726" s="599"/>
      <c r="J726" s="599"/>
      <c r="K726" s="599"/>
      <c r="L726" s="599"/>
      <c r="M726" s="599"/>
      <c r="N726" s="599"/>
      <c r="O726" s="599"/>
      <c r="P726" s="599"/>
      <c r="Q726" s="599"/>
      <c r="R726" s="599"/>
      <c r="S726" s="599"/>
      <c r="T726" s="599"/>
      <c r="U726" s="599"/>
      <c r="V726" s="599"/>
      <c r="W726" s="599"/>
      <c r="X726" s="599"/>
      <c r="Y726" s="599"/>
      <c r="Z726" s="599"/>
    </row>
    <row r="727" spans="1:26" ht="10.5" customHeight="1">
      <c r="A727" s="599"/>
      <c r="B727" s="599"/>
      <c r="C727" s="599"/>
      <c r="D727" s="599"/>
      <c r="E727" s="599"/>
      <c r="F727" s="599"/>
      <c r="G727" s="599"/>
      <c r="H727" s="599"/>
      <c r="I727" s="599"/>
      <c r="J727" s="599"/>
      <c r="K727" s="599"/>
      <c r="L727" s="599"/>
      <c r="M727" s="599"/>
      <c r="N727" s="599"/>
      <c r="O727" s="599"/>
      <c r="P727" s="599"/>
      <c r="Q727" s="599"/>
      <c r="R727" s="599"/>
      <c r="S727" s="599"/>
      <c r="T727" s="599"/>
      <c r="U727" s="599"/>
      <c r="V727" s="599"/>
      <c r="W727" s="599"/>
      <c r="X727" s="599"/>
      <c r="Y727" s="599"/>
      <c r="Z727" s="599"/>
    </row>
    <row r="728" spans="1:26" ht="10.5" customHeight="1">
      <c r="A728" s="599"/>
      <c r="B728" s="599"/>
      <c r="C728" s="599"/>
      <c r="D728" s="599"/>
      <c r="E728" s="599"/>
      <c r="F728" s="599"/>
      <c r="G728" s="599"/>
      <c r="H728" s="599"/>
      <c r="I728" s="599"/>
      <c r="J728" s="599"/>
      <c r="K728" s="599"/>
      <c r="L728" s="599"/>
      <c r="M728" s="599"/>
      <c r="N728" s="599"/>
      <c r="O728" s="599"/>
      <c r="P728" s="599"/>
      <c r="Q728" s="599"/>
      <c r="R728" s="599"/>
      <c r="S728" s="599"/>
      <c r="T728" s="599"/>
      <c r="U728" s="599"/>
      <c r="V728" s="599"/>
      <c r="W728" s="599"/>
      <c r="X728" s="599"/>
      <c r="Y728" s="599"/>
      <c r="Z728" s="599"/>
    </row>
    <row r="729" spans="1:26" ht="10.5" customHeight="1">
      <c r="A729" s="599"/>
      <c r="B729" s="599"/>
      <c r="C729" s="599"/>
      <c r="D729" s="599"/>
      <c r="E729" s="599"/>
      <c r="F729" s="599"/>
      <c r="G729" s="599"/>
      <c r="H729" s="599"/>
      <c r="I729" s="599"/>
      <c r="J729" s="599"/>
      <c r="K729" s="599"/>
      <c r="L729" s="599"/>
      <c r="M729" s="599"/>
      <c r="N729" s="599"/>
      <c r="O729" s="599"/>
      <c r="P729" s="599"/>
      <c r="Q729" s="599"/>
      <c r="R729" s="599"/>
      <c r="S729" s="599"/>
      <c r="T729" s="599"/>
      <c r="U729" s="599"/>
      <c r="V729" s="599"/>
      <c r="W729" s="599"/>
      <c r="X729" s="599"/>
      <c r="Y729" s="599"/>
      <c r="Z729" s="599"/>
    </row>
    <row r="730" spans="1:26" ht="10.5" customHeight="1">
      <c r="A730" s="599"/>
      <c r="B730" s="599"/>
      <c r="C730" s="599"/>
      <c r="D730" s="599"/>
      <c r="E730" s="599"/>
      <c r="F730" s="599"/>
      <c r="G730" s="599"/>
      <c r="H730" s="599"/>
      <c r="I730" s="599"/>
      <c r="J730" s="599"/>
      <c r="K730" s="599"/>
      <c r="L730" s="599"/>
      <c r="M730" s="599"/>
      <c r="N730" s="599"/>
      <c r="O730" s="599"/>
      <c r="P730" s="599"/>
      <c r="Q730" s="599"/>
      <c r="R730" s="599"/>
      <c r="S730" s="599"/>
      <c r="T730" s="599"/>
      <c r="U730" s="599"/>
      <c r="V730" s="599"/>
      <c r="W730" s="599"/>
      <c r="X730" s="599"/>
      <c r="Y730" s="599"/>
      <c r="Z730" s="599"/>
    </row>
    <row r="731" spans="1:26" ht="10.5" customHeight="1">
      <c r="A731" s="599"/>
      <c r="B731" s="599"/>
      <c r="C731" s="599"/>
      <c r="D731" s="599"/>
      <c r="E731" s="599"/>
      <c r="F731" s="599"/>
      <c r="G731" s="599"/>
      <c r="H731" s="599"/>
      <c r="I731" s="599"/>
      <c r="J731" s="599"/>
      <c r="K731" s="599"/>
      <c r="L731" s="599"/>
      <c r="M731" s="599"/>
      <c r="N731" s="599"/>
      <c r="O731" s="599"/>
      <c r="P731" s="599"/>
      <c r="Q731" s="599"/>
      <c r="R731" s="599"/>
      <c r="S731" s="599"/>
      <c r="T731" s="599"/>
      <c r="U731" s="599"/>
      <c r="V731" s="599"/>
      <c r="W731" s="599"/>
      <c r="X731" s="599"/>
      <c r="Y731" s="599"/>
      <c r="Z731" s="599"/>
    </row>
    <row r="732" spans="1:26" ht="10.5" customHeight="1">
      <c r="A732" s="599"/>
      <c r="B732" s="599"/>
      <c r="C732" s="599"/>
      <c r="D732" s="599"/>
      <c r="E732" s="599"/>
      <c r="F732" s="599"/>
      <c r="G732" s="599"/>
      <c r="H732" s="599"/>
      <c r="I732" s="599"/>
      <c r="J732" s="599"/>
      <c r="K732" s="599"/>
      <c r="L732" s="599"/>
      <c r="M732" s="599"/>
      <c r="N732" s="599"/>
      <c r="O732" s="599"/>
      <c r="P732" s="599"/>
      <c r="Q732" s="599"/>
      <c r="R732" s="599"/>
      <c r="S732" s="599"/>
      <c r="T732" s="599"/>
      <c r="U732" s="599"/>
      <c r="V732" s="599"/>
      <c r="W732" s="599"/>
      <c r="X732" s="599"/>
      <c r="Y732" s="599"/>
      <c r="Z732" s="599"/>
    </row>
    <row r="733" spans="1:26" ht="10.5" customHeight="1">
      <c r="A733" s="599"/>
      <c r="B733" s="599"/>
      <c r="C733" s="599"/>
      <c r="D733" s="599"/>
      <c r="E733" s="599"/>
      <c r="F733" s="599"/>
      <c r="G733" s="599"/>
      <c r="H733" s="599"/>
      <c r="I733" s="599"/>
      <c r="J733" s="599"/>
      <c r="K733" s="599"/>
      <c r="L733" s="599"/>
      <c r="M733" s="599"/>
      <c r="N733" s="599"/>
      <c r="O733" s="599"/>
      <c r="P733" s="599"/>
      <c r="Q733" s="599"/>
      <c r="R733" s="599"/>
      <c r="S733" s="599"/>
      <c r="T733" s="599"/>
      <c r="U733" s="599"/>
      <c r="V733" s="599"/>
      <c r="W733" s="599"/>
      <c r="X733" s="599"/>
      <c r="Y733" s="599"/>
      <c r="Z733" s="599"/>
    </row>
    <row r="734" spans="1:26" ht="10.5" customHeight="1">
      <c r="A734" s="599"/>
      <c r="B734" s="599"/>
      <c r="C734" s="599"/>
      <c r="D734" s="599"/>
      <c r="E734" s="599"/>
      <c r="F734" s="599"/>
      <c r="G734" s="599"/>
      <c r="H734" s="599"/>
      <c r="I734" s="599"/>
      <c r="J734" s="599"/>
      <c r="K734" s="599"/>
      <c r="L734" s="599"/>
      <c r="M734" s="599"/>
      <c r="N734" s="599"/>
      <c r="O734" s="599"/>
      <c r="P734" s="599"/>
      <c r="Q734" s="599"/>
      <c r="R734" s="599"/>
      <c r="S734" s="599"/>
      <c r="T734" s="599"/>
      <c r="U734" s="599"/>
      <c r="V734" s="599"/>
      <c r="W734" s="599"/>
      <c r="X734" s="599"/>
      <c r="Y734" s="599"/>
      <c r="Z734" s="599"/>
    </row>
    <row r="735" spans="1:26" ht="10.5" customHeight="1">
      <c r="A735" s="599"/>
      <c r="B735" s="599"/>
      <c r="C735" s="599"/>
      <c r="D735" s="599"/>
      <c r="E735" s="599"/>
      <c r="F735" s="599"/>
      <c r="G735" s="599"/>
      <c r="H735" s="599"/>
      <c r="I735" s="599"/>
      <c r="J735" s="599"/>
      <c r="K735" s="599"/>
      <c r="L735" s="599"/>
      <c r="M735" s="599"/>
      <c r="N735" s="599"/>
      <c r="O735" s="599"/>
      <c r="P735" s="599"/>
      <c r="Q735" s="599"/>
      <c r="R735" s="599"/>
      <c r="S735" s="599"/>
      <c r="T735" s="599"/>
      <c r="U735" s="599"/>
      <c r="V735" s="599"/>
      <c r="W735" s="599"/>
      <c r="X735" s="599"/>
      <c r="Y735" s="599"/>
      <c r="Z735" s="599"/>
    </row>
    <row r="736" spans="1:26" ht="10.5" customHeight="1">
      <c r="A736" s="599"/>
      <c r="B736" s="599"/>
      <c r="C736" s="599"/>
      <c r="D736" s="599"/>
      <c r="E736" s="599"/>
      <c r="F736" s="599"/>
      <c r="G736" s="599"/>
      <c r="H736" s="599"/>
      <c r="I736" s="599"/>
      <c r="J736" s="599"/>
      <c r="K736" s="599"/>
      <c r="L736" s="599"/>
      <c r="M736" s="599"/>
      <c r="N736" s="599"/>
      <c r="O736" s="599"/>
      <c r="P736" s="599"/>
      <c r="Q736" s="599"/>
      <c r="R736" s="599"/>
      <c r="S736" s="599"/>
      <c r="T736" s="599"/>
      <c r="U736" s="599"/>
      <c r="V736" s="599"/>
      <c r="W736" s="599"/>
      <c r="X736" s="599"/>
      <c r="Y736" s="599"/>
      <c r="Z736" s="599"/>
    </row>
    <row r="737" spans="1:26" ht="10.5" customHeight="1">
      <c r="A737" s="599"/>
      <c r="B737" s="599"/>
      <c r="C737" s="599"/>
      <c r="D737" s="599"/>
      <c r="E737" s="599"/>
      <c r="F737" s="599"/>
      <c r="G737" s="599"/>
      <c r="H737" s="599"/>
      <c r="I737" s="599"/>
      <c r="J737" s="599"/>
      <c r="K737" s="599"/>
      <c r="L737" s="599"/>
      <c r="M737" s="599"/>
      <c r="N737" s="599"/>
      <c r="O737" s="599"/>
      <c r="P737" s="599"/>
      <c r="Q737" s="599"/>
      <c r="R737" s="599"/>
      <c r="S737" s="599"/>
      <c r="T737" s="599"/>
      <c r="U737" s="599"/>
      <c r="V737" s="599"/>
      <c r="W737" s="599"/>
      <c r="X737" s="599"/>
      <c r="Y737" s="599"/>
      <c r="Z737" s="599"/>
    </row>
    <row r="738" spans="1:26" ht="10.5" customHeight="1">
      <c r="A738" s="599"/>
      <c r="B738" s="599"/>
      <c r="C738" s="599"/>
      <c r="D738" s="599"/>
      <c r="E738" s="599"/>
      <c r="F738" s="599"/>
      <c r="G738" s="599"/>
      <c r="H738" s="599"/>
      <c r="I738" s="599"/>
      <c r="J738" s="599"/>
      <c r="K738" s="599"/>
      <c r="L738" s="599"/>
      <c r="M738" s="599"/>
      <c r="N738" s="599"/>
      <c r="O738" s="599"/>
      <c r="P738" s="599"/>
      <c r="Q738" s="599"/>
      <c r="R738" s="599"/>
      <c r="S738" s="599"/>
      <c r="T738" s="599"/>
      <c r="U738" s="599"/>
      <c r="V738" s="599"/>
      <c r="W738" s="599"/>
      <c r="X738" s="599"/>
      <c r="Y738" s="599"/>
      <c r="Z738" s="599"/>
    </row>
    <row r="739" spans="1:26" ht="10.5" customHeight="1">
      <c r="A739" s="599"/>
      <c r="B739" s="599"/>
      <c r="C739" s="599"/>
      <c r="D739" s="599"/>
      <c r="E739" s="599"/>
      <c r="F739" s="599"/>
      <c r="G739" s="599"/>
      <c r="H739" s="599"/>
      <c r="I739" s="599"/>
      <c r="J739" s="599"/>
      <c r="K739" s="599"/>
      <c r="L739" s="599"/>
      <c r="M739" s="599"/>
      <c r="N739" s="599"/>
      <c r="O739" s="599"/>
      <c r="P739" s="599"/>
      <c r="Q739" s="599"/>
      <c r="R739" s="599"/>
      <c r="S739" s="599"/>
      <c r="T739" s="599"/>
      <c r="U739" s="599"/>
      <c r="V739" s="599"/>
      <c r="W739" s="599"/>
      <c r="X739" s="599"/>
      <c r="Y739" s="599"/>
      <c r="Z739" s="599"/>
    </row>
    <row r="740" spans="1:26" ht="10.5" customHeight="1">
      <c r="A740" s="599"/>
      <c r="B740" s="599"/>
      <c r="C740" s="599"/>
      <c r="D740" s="599"/>
      <c r="E740" s="599"/>
      <c r="F740" s="599"/>
      <c r="G740" s="599"/>
      <c r="H740" s="599"/>
      <c r="I740" s="599"/>
      <c r="J740" s="599"/>
      <c r="K740" s="599"/>
      <c r="L740" s="599"/>
      <c r="M740" s="599"/>
      <c r="N740" s="599"/>
      <c r="O740" s="599"/>
      <c r="P740" s="599"/>
      <c r="Q740" s="599"/>
      <c r="R740" s="599"/>
      <c r="S740" s="599"/>
      <c r="T740" s="599"/>
      <c r="U740" s="599"/>
      <c r="V740" s="599"/>
      <c r="W740" s="599"/>
      <c r="X740" s="599"/>
      <c r="Y740" s="599"/>
      <c r="Z740" s="599"/>
    </row>
    <row r="741" spans="1:26" ht="10.5" customHeight="1">
      <c r="A741" s="599"/>
      <c r="B741" s="599"/>
      <c r="C741" s="599"/>
      <c r="D741" s="599"/>
      <c r="E741" s="599"/>
      <c r="F741" s="599"/>
      <c r="G741" s="599"/>
      <c r="H741" s="599"/>
      <c r="I741" s="599"/>
      <c r="J741" s="599"/>
      <c r="K741" s="599"/>
      <c r="L741" s="599"/>
      <c r="M741" s="599"/>
      <c r="N741" s="599"/>
      <c r="O741" s="599"/>
      <c r="P741" s="599"/>
      <c r="Q741" s="599"/>
      <c r="R741" s="599"/>
      <c r="S741" s="599"/>
      <c r="T741" s="599"/>
      <c r="U741" s="599"/>
      <c r="V741" s="599"/>
      <c r="W741" s="599"/>
      <c r="X741" s="599"/>
      <c r="Y741" s="599"/>
      <c r="Z741" s="599"/>
    </row>
    <row r="742" spans="1:26" ht="10.5" customHeight="1">
      <c r="A742" s="599"/>
      <c r="B742" s="599"/>
      <c r="C742" s="599"/>
      <c r="D742" s="599"/>
      <c r="E742" s="599"/>
      <c r="F742" s="599"/>
      <c r="G742" s="599"/>
      <c r="H742" s="599"/>
      <c r="I742" s="599"/>
      <c r="J742" s="599"/>
      <c r="K742" s="599"/>
      <c r="L742" s="599"/>
      <c r="M742" s="599"/>
      <c r="N742" s="599"/>
      <c r="O742" s="599"/>
      <c r="P742" s="599"/>
      <c r="Q742" s="599"/>
      <c r="R742" s="599"/>
      <c r="S742" s="599"/>
      <c r="T742" s="599"/>
      <c r="U742" s="599"/>
      <c r="V742" s="599"/>
      <c r="W742" s="599"/>
      <c r="X742" s="599"/>
      <c r="Y742" s="599"/>
      <c r="Z742" s="599"/>
    </row>
    <row r="743" spans="1:26" ht="10.5" customHeight="1">
      <c r="A743" s="599"/>
      <c r="B743" s="599"/>
      <c r="C743" s="599"/>
      <c r="D743" s="599"/>
      <c r="E743" s="599"/>
      <c r="F743" s="599"/>
      <c r="G743" s="599"/>
      <c r="H743" s="599"/>
      <c r="I743" s="599"/>
      <c r="J743" s="599"/>
      <c r="K743" s="599"/>
      <c r="L743" s="599"/>
      <c r="M743" s="599"/>
      <c r="N743" s="599"/>
      <c r="O743" s="599"/>
      <c r="P743" s="599"/>
      <c r="Q743" s="599"/>
      <c r="R743" s="599"/>
      <c r="S743" s="599"/>
      <c r="T743" s="599"/>
      <c r="U743" s="599"/>
      <c r="V743" s="599"/>
      <c r="W743" s="599"/>
      <c r="X743" s="599"/>
      <c r="Y743" s="599"/>
      <c r="Z743" s="599"/>
    </row>
    <row r="744" spans="1:26" ht="10.5" customHeight="1">
      <c r="A744" s="599"/>
      <c r="B744" s="599"/>
      <c r="C744" s="599"/>
      <c r="D744" s="599"/>
      <c r="E744" s="599"/>
      <c r="F744" s="599"/>
      <c r="G744" s="599"/>
      <c r="H744" s="599"/>
      <c r="I744" s="599"/>
      <c r="J744" s="599"/>
      <c r="K744" s="599"/>
      <c r="L744" s="599"/>
      <c r="M744" s="599"/>
      <c r="N744" s="599"/>
      <c r="O744" s="599"/>
      <c r="P744" s="599"/>
      <c r="Q744" s="599"/>
      <c r="R744" s="599"/>
      <c r="S744" s="599"/>
      <c r="T744" s="599"/>
      <c r="U744" s="599"/>
      <c r="V744" s="599"/>
      <c r="W744" s="599"/>
      <c r="X744" s="599"/>
      <c r="Y744" s="599"/>
      <c r="Z744" s="599"/>
    </row>
    <row r="745" spans="1:26" ht="10.5" customHeight="1">
      <c r="A745" s="599"/>
      <c r="B745" s="599"/>
      <c r="C745" s="599"/>
      <c r="D745" s="599"/>
      <c r="E745" s="599"/>
      <c r="F745" s="599"/>
      <c r="G745" s="599"/>
      <c r="H745" s="599"/>
      <c r="I745" s="599"/>
      <c r="J745" s="599"/>
      <c r="K745" s="599"/>
      <c r="L745" s="599"/>
      <c r="M745" s="599"/>
      <c r="N745" s="599"/>
      <c r="O745" s="599"/>
      <c r="P745" s="599"/>
      <c r="Q745" s="599"/>
      <c r="R745" s="599"/>
      <c r="S745" s="599"/>
      <c r="T745" s="599"/>
      <c r="U745" s="599"/>
      <c r="V745" s="599"/>
      <c r="W745" s="599"/>
      <c r="X745" s="599"/>
      <c r="Y745" s="599"/>
      <c r="Z745" s="599"/>
    </row>
    <row r="746" spans="1:26" ht="10.5" customHeight="1">
      <c r="A746" s="599"/>
      <c r="B746" s="599"/>
      <c r="C746" s="599"/>
      <c r="D746" s="599"/>
      <c r="E746" s="599"/>
      <c r="F746" s="599"/>
      <c r="G746" s="599"/>
      <c r="H746" s="599"/>
      <c r="I746" s="599"/>
      <c r="J746" s="599"/>
      <c r="K746" s="599"/>
      <c r="L746" s="599"/>
      <c r="M746" s="599"/>
      <c r="N746" s="599"/>
      <c r="O746" s="599"/>
      <c r="P746" s="599"/>
      <c r="Q746" s="599"/>
      <c r="R746" s="599"/>
      <c r="S746" s="599"/>
      <c r="T746" s="599"/>
      <c r="U746" s="599"/>
      <c r="V746" s="599"/>
      <c r="W746" s="599"/>
      <c r="X746" s="599"/>
      <c r="Y746" s="599"/>
      <c r="Z746" s="599"/>
    </row>
    <row r="747" spans="1:26" ht="10.5" customHeight="1">
      <c r="A747" s="599"/>
      <c r="B747" s="599"/>
      <c r="C747" s="599"/>
      <c r="D747" s="599"/>
      <c r="E747" s="599"/>
      <c r="F747" s="599"/>
      <c r="G747" s="599"/>
      <c r="H747" s="599"/>
      <c r="I747" s="599"/>
      <c r="J747" s="599"/>
      <c r="K747" s="599"/>
      <c r="L747" s="599"/>
      <c r="M747" s="599"/>
      <c r="N747" s="599"/>
      <c r="O747" s="599"/>
      <c r="P747" s="599"/>
      <c r="Q747" s="599"/>
      <c r="R747" s="599"/>
      <c r="S747" s="599"/>
      <c r="T747" s="599"/>
      <c r="U747" s="599"/>
      <c r="V747" s="599"/>
      <c r="W747" s="599"/>
      <c r="X747" s="599"/>
      <c r="Y747" s="599"/>
      <c r="Z747" s="599"/>
    </row>
    <row r="748" spans="1:26" ht="10.5" customHeight="1">
      <c r="A748" s="599"/>
      <c r="B748" s="599"/>
      <c r="C748" s="599"/>
      <c r="D748" s="599"/>
      <c r="E748" s="599"/>
      <c r="F748" s="599"/>
      <c r="G748" s="599"/>
      <c r="H748" s="599"/>
      <c r="I748" s="599"/>
      <c r="J748" s="599"/>
      <c r="K748" s="599"/>
      <c r="L748" s="599"/>
      <c r="M748" s="599"/>
      <c r="N748" s="599"/>
      <c r="O748" s="599"/>
      <c r="P748" s="599"/>
      <c r="Q748" s="599"/>
      <c r="R748" s="599"/>
      <c r="S748" s="599"/>
      <c r="T748" s="599"/>
      <c r="U748" s="599"/>
      <c r="V748" s="599"/>
      <c r="W748" s="599"/>
      <c r="X748" s="599"/>
      <c r="Y748" s="599"/>
      <c r="Z748" s="599"/>
    </row>
    <row r="749" spans="1:26" ht="10.5" customHeight="1">
      <c r="A749" s="599"/>
      <c r="B749" s="599"/>
      <c r="C749" s="599"/>
      <c r="D749" s="599"/>
      <c r="E749" s="599"/>
      <c r="F749" s="599"/>
      <c r="G749" s="599"/>
      <c r="H749" s="599"/>
      <c r="I749" s="599"/>
      <c r="J749" s="599"/>
      <c r="K749" s="599"/>
      <c r="L749" s="599"/>
      <c r="M749" s="599"/>
      <c r="N749" s="599"/>
      <c r="O749" s="599"/>
      <c r="P749" s="599"/>
      <c r="Q749" s="599"/>
      <c r="R749" s="599"/>
      <c r="S749" s="599"/>
      <c r="T749" s="599"/>
      <c r="U749" s="599"/>
      <c r="V749" s="599"/>
      <c r="W749" s="599"/>
      <c r="X749" s="599"/>
      <c r="Y749" s="599"/>
      <c r="Z749" s="599"/>
    </row>
    <row r="750" spans="1:26" ht="10.5" customHeight="1">
      <c r="A750" s="599"/>
      <c r="B750" s="599"/>
      <c r="C750" s="599"/>
      <c r="D750" s="599"/>
      <c r="E750" s="599"/>
      <c r="F750" s="599"/>
      <c r="G750" s="599"/>
      <c r="H750" s="599"/>
      <c r="I750" s="599"/>
      <c r="J750" s="599"/>
      <c r="K750" s="599"/>
      <c r="L750" s="599"/>
      <c r="M750" s="599"/>
      <c r="N750" s="599"/>
      <c r="O750" s="599"/>
      <c r="P750" s="599"/>
      <c r="Q750" s="599"/>
      <c r="R750" s="599"/>
      <c r="S750" s="599"/>
      <c r="T750" s="599"/>
      <c r="U750" s="599"/>
      <c r="V750" s="599"/>
      <c r="W750" s="599"/>
      <c r="X750" s="599"/>
      <c r="Y750" s="599"/>
      <c r="Z750" s="599"/>
    </row>
    <row r="751" spans="1:26" ht="10.5" customHeight="1">
      <c r="A751" s="599"/>
      <c r="B751" s="599"/>
      <c r="C751" s="599"/>
      <c r="D751" s="599"/>
      <c r="E751" s="599"/>
      <c r="F751" s="599"/>
      <c r="G751" s="599"/>
      <c r="H751" s="599"/>
      <c r="I751" s="599"/>
      <c r="J751" s="599"/>
      <c r="K751" s="599"/>
      <c r="L751" s="599"/>
      <c r="M751" s="599"/>
      <c r="N751" s="599"/>
      <c r="O751" s="599"/>
      <c r="P751" s="599"/>
      <c r="Q751" s="599"/>
      <c r="R751" s="599"/>
      <c r="S751" s="599"/>
      <c r="T751" s="599"/>
      <c r="U751" s="599"/>
      <c r="V751" s="599"/>
      <c r="W751" s="599"/>
      <c r="X751" s="599"/>
      <c r="Y751" s="599"/>
      <c r="Z751" s="599"/>
    </row>
    <row r="752" spans="1:26" ht="10.5" customHeight="1">
      <c r="A752" s="599"/>
      <c r="B752" s="599"/>
      <c r="C752" s="599"/>
      <c r="D752" s="599"/>
      <c r="E752" s="599"/>
      <c r="F752" s="599"/>
      <c r="G752" s="599"/>
      <c r="H752" s="599"/>
      <c r="I752" s="599"/>
      <c r="J752" s="599"/>
      <c r="K752" s="599"/>
      <c r="L752" s="599"/>
      <c r="M752" s="599"/>
      <c r="N752" s="599"/>
      <c r="O752" s="599"/>
      <c r="P752" s="599"/>
      <c r="Q752" s="599"/>
      <c r="R752" s="599"/>
      <c r="S752" s="599"/>
      <c r="T752" s="599"/>
      <c r="U752" s="599"/>
      <c r="V752" s="599"/>
      <c r="W752" s="599"/>
      <c r="X752" s="599"/>
      <c r="Y752" s="599"/>
      <c r="Z752" s="599"/>
    </row>
    <row r="753" spans="1:26" ht="10.5" customHeight="1">
      <c r="A753" s="599"/>
      <c r="B753" s="599"/>
      <c r="C753" s="599"/>
      <c r="D753" s="599"/>
      <c r="E753" s="599"/>
      <c r="F753" s="599"/>
      <c r="G753" s="599"/>
      <c r="H753" s="599"/>
      <c r="I753" s="599"/>
      <c r="J753" s="599"/>
      <c r="K753" s="599"/>
      <c r="L753" s="599"/>
      <c r="M753" s="599"/>
      <c r="N753" s="599"/>
      <c r="O753" s="599"/>
      <c r="P753" s="599"/>
      <c r="Q753" s="599"/>
      <c r="R753" s="599"/>
      <c r="S753" s="599"/>
      <c r="T753" s="599"/>
      <c r="U753" s="599"/>
      <c r="V753" s="599"/>
      <c r="W753" s="599"/>
      <c r="X753" s="599"/>
      <c r="Y753" s="599"/>
      <c r="Z753" s="599"/>
    </row>
    <row r="754" spans="1:26" ht="10.5" customHeight="1">
      <c r="A754" s="599"/>
      <c r="B754" s="599"/>
      <c r="C754" s="599"/>
      <c r="D754" s="599"/>
      <c r="E754" s="599"/>
      <c r="F754" s="599"/>
      <c r="G754" s="599"/>
      <c r="H754" s="599"/>
      <c r="I754" s="599"/>
      <c r="J754" s="599"/>
      <c r="K754" s="599"/>
      <c r="L754" s="599"/>
      <c r="M754" s="599"/>
      <c r="N754" s="599"/>
      <c r="O754" s="599"/>
      <c r="P754" s="599"/>
      <c r="Q754" s="599"/>
      <c r="R754" s="599"/>
      <c r="S754" s="599"/>
      <c r="T754" s="599"/>
      <c r="U754" s="599"/>
      <c r="V754" s="599"/>
      <c r="W754" s="599"/>
      <c r="X754" s="599"/>
      <c r="Y754" s="599"/>
      <c r="Z754" s="599"/>
    </row>
    <row r="755" spans="1:26" ht="10.5" customHeight="1">
      <c r="A755" s="599"/>
      <c r="B755" s="599"/>
      <c r="C755" s="599"/>
      <c r="D755" s="599"/>
      <c r="E755" s="599"/>
      <c r="F755" s="599"/>
      <c r="G755" s="599"/>
      <c r="H755" s="599"/>
      <c r="I755" s="599"/>
      <c r="J755" s="599"/>
      <c r="K755" s="599"/>
      <c r="L755" s="599"/>
      <c r="M755" s="599"/>
      <c r="N755" s="599"/>
      <c r="O755" s="599"/>
      <c r="P755" s="599"/>
      <c r="Q755" s="599"/>
      <c r="R755" s="599"/>
      <c r="S755" s="599"/>
      <c r="T755" s="599"/>
      <c r="U755" s="599"/>
      <c r="V755" s="599"/>
      <c r="W755" s="599"/>
      <c r="X755" s="599"/>
      <c r="Y755" s="599"/>
      <c r="Z755" s="599"/>
    </row>
    <row r="756" spans="1:26" ht="10.5" customHeight="1">
      <c r="A756" s="599"/>
      <c r="B756" s="599"/>
      <c r="C756" s="599"/>
      <c r="D756" s="599"/>
      <c r="E756" s="599"/>
      <c r="F756" s="599"/>
      <c r="G756" s="599"/>
      <c r="H756" s="599"/>
      <c r="I756" s="599"/>
      <c r="J756" s="599"/>
      <c r="K756" s="599"/>
      <c r="L756" s="599"/>
      <c r="M756" s="599"/>
      <c r="N756" s="599"/>
      <c r="O756" s="599"/>
      <c r="P756" s="599"/>
      <c r="Q756" s="599"/>
      <c r="R756" s="599"/>
      <c r="S756" s="599"/>
      <c r="T756" s="599"/>
      <c r="U756" s="599"/>
      <c r="V756" s="599"/>
      <c r="W756" s="599"/>
      <c r="X756" s="599"/>
      <c r="Y756" s="599"/>
      <c r="Z756" s="599"/>
    </row>
    <row r="757" spans="1:26" ht="10.5" customHeight="1">
      <c r="A757" s="599"/>
      <c r="B757" s="599"/>
      <c r="C757" s="599"/>
      <c r="D757" s="599"/>
      <c r="E757" s="599"/>
      <c r="F757" s="599"/>
      <c r="G757" s="599"/>
      <c r="H757" s="599"/>
      <c r="I757" s="599"/>
      <c r="J757" s="599"/>
      <c r="K757" s="599"/>
      <c r="L757" s="599"/>
      <c r="M757" s="599"/>
      <c r="N757" s="599"/>
      <c r="O757" s="599"/>
      <c r="P757" s="599"/>
      <c r="Q757" s="599"/>
      <c r="R757" s="599"/>
      <c r="S757" s="599"/>
      <c r="T757" s="599"/>
      <c r="U757" s="599"/>
      <c r="V757" s="599"/>
      <c r="W757" s="599"/>
      <c r="X757" s="599"/>
      <c r="Y757" s="599"/>
      <c r="Z757" s="599"/>
    </row>
    <row r="758" spans="1:26" ht="10.5" customHeight="1">
      <c r="A758" s="599"/>
      <c r="B758" s="599"/>
      <c r="C758" s="599"/>
      <c r="D758" s="599"/>
      <c r="E758" s="599"/>
      <c r="F758" s="599"/>
      <c r="G758" s="599"/>
      <c r="H758" s="599"/>
      <c r="I758" s="599"/>
      <c r="J758" s="599"/>
      <c r="K758" s="599"/>
      <c r="L758" s="599"/>
      <c r="M758" s="599"/>
      <c r="N758" s="599"/>
      <c r="O758" s="599"/>
      <c r="P758" s="599"/>
      <c r="Q758" s="599"/>
      <c r="R758" s="599"/>
      <c r="S758" s="599"/>
      <c r="T758" s="599"/>
      <c r="U758" s="599"/>
      <c r="V758" s="599"/>
      <c r="W758" s="599"/>
      <c r="X758" s="599"/>
      <c r="Y758" s="599"/>
      <c r="Z758" s="599"/>
    </row>
    <row r="759" spans="1:26" ht="10.5" customHeight="1">
      <c r="A759" s="599"/>
      <c r="B759" s="599"/>
      <c r="C759" s="599"/>
      <c r="D759" s="599"/>
      <c r="E759" s="599"/>
      <c r="F759" s="599"/>
      <c r="G759" s="599"/>
      <c r="H759" s="599"/>
      <c r="I759" s="599"/>
      <c r="J759" s="599"/>
      <c r="K759" s="599"/>
      <c r="L759" s="599"/>
      <c r="M759" s="599"/>
      <c r="N759" s="599"/>
      <c r="O759" s="599"/>
      <c r="P759" s="599"/>
      <c r="Q759" s="599"/>
      <c r="R759" s="599"/>
      <c r="S759" s="599"/>
      <c r="T759" s="599"/>
      <c r="U759" s="599"/>
      <c r="V759" s="599"/>
      <c r="W759" s="599"/>
      <c r="X759" s="599"/>
      <c r="Y759" s="599"/>
      <c r="Z759" s="599"/>
    </row>
    <row r="760" spans="1:26" ht="10.5" customHeight="1">
      <c r="A760" s="599"/>
      <c r="B760" s="599"/>
      <c r="C760" s="599"/>
      <c r="D760" s="599"/>
      <c r="E760" s="599"/>
      <c r="F760" s="599"/>
      <c r="G760" s="599"/>
      <c r="H760" s="599"/>
      <c r="I760" s="599"/>
      <c r="J760" s="599"/>
      <c r="K760" s="599"/>
      <c r="L760" s="599"/>
      <c r="M760" s="599"/>
      <c r="N760" s="599"/>
      <c r="O760" s="599"/>
      <c r="P760" s="599"/>
      <c r="Q760" s="599"/>
      <c r="R760" s="599"/>
      <c r="S760" s="599"/>
      <c r="T760" s="599"/>
      <c r="U760" s="599"/>
      <c r="V760" s="599"/>
      <c r="W760" s="599"/>
      <c r="X760" s="599"/>
      <c r="Y760" s="599"/>
      <c r="Z760" s="599"/>
    </row>
    <row r="761" spans="1:26" ht="10.5" customHeight="1">
      <c r="A761" s="599"/>
      <c r="B761" s="599"/>
      <c r="C761" s="599"/>
      <c r="D761" s="599"/>
      <c r="E761" s="599"/>
      <c r="F761" s="599"/>
      <c r="G761" s="599"/>
      <c r="H761" s="599"/>
      <c r="I761" s="599"/>
      <c r="J761" s="599"/>
      <c r="K761" s="599"/>
      <c r="L761" s="599"/>
      <c r="M761" s="599"/>
      <c r="N761" s="599"/>
      <c r="O761" s="599"/>
      <c r="P761" s="599"/>
      <c r="Q761" s="599"/>
      <c r="R761" s="599"/>
      <c r="S761" s="599"/>
      <c r="T761" s="599"/>
      <c r="U761" s="599"/>
      <c r="V761" s="599"/>
      <c r="W761" s="599"/>
      <c r="X761" s="599"/>
      <c r="Y761" s="599"/>
      <c r="Z761" s="599"/>
    </row>
    <row r="762" spans="1:26" ht="10.5" customHeight="1">
      <c r="A762" s="599"/>
      <c r="B762" s="599"/>
      <c r="C762" s="599"/>
      <c r="D762" s="599"/>
      <c r="E762" s="599"/>
      <c r="F762" s="599"/>
      <c r="G762" s="599"/>
      <c r="H762" s="599"/>
      <c r="I762" s="599"/>
      <c r="J762" s="599"/>
      <c r="K762" s="599"/>
      <c r="L762" s="599"/>
      <c r="M762" s="599"/>
      <c r="N762" s="599"/>
      <c r="O762" s="599"/>
      <c r="P762" s="599"/>
      <c r="Q762" s="599"/>
      <c r="R762" s="599"/>
      <c r="S762" s="599"/>
      <c r="T762" s="599"/>
      <c r="U762" s="599"/>
      <c r="V762" s="599"/>
      <c r="W762" s="599"/>
      <c r="X762" s="599"/>
      <c r="Y762" s="599"/>
      <c r="Z762" s="599"/>
    </row>
    <row r="763" spans="1:26" ht="10.5" customHeight="1">
      <c r="A763" s="599"/>
      <c r="B763" s="599"/>
      <c r="C763" s="599"/>
      <c r="D763" s="599"/>
      <c r="E763" s="599"/>
      <c r="F763" s="599"/>
      <c r="G763" s="599"/>
      <c r="H763" s="599"/>
      <c r="I763" s="599"/>
      <c r="J763" s="599"/>
      <c r="K763" s="599"/>
      <c r="L763" s="599"/>
      <c r="M763" s="599"/>
      <c r="N763" s="599"/>
      <c r="O763" s="599"/>
      <c r="P763" s="599"/>
      <c r="Q763" s="599"/>
      <c r="R763" s="599"/>
      <c r="S763" s="599"/>
      <c r="T763" s="599"/>
      <c r="U763" s="599"/>
      <c r="V763" s="599"/>
      <c r="W763" s="599"/>
      <c r="X763" s="599"/>
      <c r="Y763" s="599"/>
      <c r="Z763" s="599"/>
    </row>
    <row r="764" spans="1:26" ht="10.5" customHeight="1">
      <c r="A764" s="599"/>
      <c r="B764" s="599"/>
      <c r="C764" s="599"/>
      <c r="D764" s="599"/>
      <c r="E764" s="599"/>
      <c r="F764" s="599"/>
      <c r="G764" s="599"/>
      <c r="H764" s="599"/>
      <c r="I764" s="599"/>
      <c r="J764" s="599"/>
      <c r="K764" s="599"/>
      <c r="L764" s="599"/>
      <c r="M764" s="599"/>
      <c r="N764" s="599"/>
      <c r="O764" s="599"/>
      <c r="P764" s="599"/>
      <c r="Q764" s="599"/>
      <c r="R764" s="599"/>
      <c r="S764" s="599"/>
      <c r="T764" s="599"/>
      <c r="U764" s="599"/>
      <c r="V764" s="599"/>
      <c r="W764" s="599"/>
      <c r="X764" s="599"/>
      <c r="Y764" s="599"/>
      <c r="Z764" s="599"/>
    </row>
    <row r="765" spans="1:26" ht="10.5" customHeight="1">
      <c r="A765" s="599"/>
      <c r="B765" s="599"/>
      <c r="C765" s="599"/>
      <c r="D765" s="599"/>
      <c r="E765" s="599"/>
      <c r="F765" s="599"/>
      <c r="G765" s="599"/>
      <c r="H765" s="599"/>
      <c r="I765" s="599"/>
      <c r="J765" s="599"/>
      <c r="K765" s="599"/>
      <c r="L765" s="599"/>
      <c r="M765" s="599"/>
      <c r="N765" s="599"/>
      <c r="O765" s="599"/>
      <c r="P765" s="599"/>
      <c r="Q765" s="599"/>
      <c r="R765" s="599"/>
      <c r="S765" s="599"/>
      <c r="T765" s="599"/>
      <c r="U765" s="599"/>
      <c r="V765" s="599"/>
      <c r="W765" s="599"/>
      <c r="X765" s="599"/>
      <c r="Y765" s="599"/>
      <c r="Z765" s="599"/>
    </row>
    <row r="766" spans="1:26" ht="10.5" customHeight="1">
      <c r="A766" s="599"/>
      <c r="B766" s="599"/>
      <c r="C766" s="599"/>
      <c r="D766" s="599"/>
      <c r="E766" s="599"/>
      <c r="F766" s="599"/>
      <c r="G766" s="599"/>
      <c r="H766" s="599"/>
      <c r="I766" s="599"/>
      <c r="J766" s="599"/>
      <c r="K766" s="599"/>
      <c r="L766" s="599"/>
      <c r="M766" s="599"/>
      <c r="N766" s="599"/>
      <c r="O766" s="599"/>
      <c r="P766" s="599"/>
      <c r="Q766" s="599"/>
      <c r="R766" s="599"/>
      <c r="S766" s="599"/>
      <c r="T766" s="599"/>
      <c r="U766" s="599"/>
      <c r="V766" s="599"/>
      <c r="W766" s="599"/>
      <c r="X766" s="599"/>
      <c r="Y766" s="599"/>
      <c r="Z766" s="599"/>
    </row>
    <row r="767" spans="1:26" ht="10.5" customHeight="1">
      <c r="A767" s="599"/>
      <c r="B767" s="599"/>
      <c r="C767" s="599"/>
      <c r="D767" s="599"/>
      <c r="E767" s="599"/>
      <c r="F767" s="599"/>
      <c r="G767" s="599"/>
      <c r="H767" s="599"/>
      <c r="I767" s="599"/>
      <c r="J767" s="599"/>
      <c r="K767" s="599"/>
      <c r="L767" s="599"/>
      <c r="M767" s="599"/>
      <c r="N767" s="599"/>
      <c r="O767" s="599"/>
      <c r="P767" s="599"/>
      <c r="Q767" s="599"/>
      <c r="R767" s="599"/>
      <c r="S767" s="599"/>
      <c r="T767" s="599"/>
      <c r="U767" s="599"/>
      <c r="V767" s="599"/>
      <c r="W767" s="599"/>
      <c r="X767" s="599"/>
      <c r="Y767" s="599"/>
      <c r="Z767" s="599"/>
    </row>
    <row r="768" spans="1:26" ht="10.5" customHeight="1">
      <c r="A768" s="599"/>
      <c r="B768" s="599"/>
      <c r="C768" s="599"/>
      <c r="D768" s="599"/>
      <c r="E768" s="599"/>
      <c r="F768" s="599"/>
      <c r="G768" s="599"/>
      <c r="H768" s="599"/>
      <c r="I768" s="599"/>
      <c r="J768" s="599"/>
      <c r="K768" s="599"/>
      <c r="L768" s="599"/>
      <c r="M768" s="599"/>
      <c r="N768" s="599"/>
      <c r="O768" s="599"/>
      <c r="P768" s="599"/>
      <c r="Q768" s="599"/>
      <c r="R768" s="599"/>
      <c r="S768" s="599"/>
      <c r="T768" s="599"/>
      <c r="U768" s="599"/>
      <c r="V768" s="599"/>
      <c r="W768" s="599"/>
      <c r="X768" s="599"/>
      <c r="Y768" s="599"/>
      <c r="Z768" s="599"/>
    </row>
    <row r="769" spans="1:26" ht="10.5" customHeight="1">
      <c r="A769" s="599"/>
      <c r="B769" s="599"/>
      <c r="C769" s="599"/>
      <c r="D769" s="599"/>
      <c r="E769" s="599"/>
      <c r="F769" s="599"/>
      <c r="G769" s="599"/>
      <c r="H769" s="599"/>
      <c r="I769" s="599"/>
      <c r="J769" s="599"/>
      <c r="K769" s="599"/>
      <c r="L769" s="599"/>
      <c r="M769" s="599"/>
      <c r="N769" s="599"/>
      <c r="O769" s="599"/>
      <c r="P769" s="599"/>
      <c r="Q769" s="599"/>
      <c r="R769" s="599"/>
      <c r="S769" s="599"/>
      <c r="T769" s="599"/>
      <c r="U769" s="599"/>
      <c r="V769" s="599"/>
      <c r="W769" s="599"/>
      <c r="X769" s="599"/>
      <c r="Y769" s="599"/>
      <c r="Z769" s="599"/>
    </row>
    <row r="770" spans="1:26" ht="10.5" customHeight="1">
      <c r="A770" s="599"/>
      <c r="B770" s="599"/>
      <c r="C770" s="599"/>
      <c r="D770" s="599"/>
      <c r="E770" s="599"/>
      <c r="F770" s="599"/>
      <c r="G770" s="599"/>
      <c r="H770" s="599"/>
      <c r="I770" s="599"/>
      <c r="J770" s="599"/>
      <c r="K770" s="599"/>
      <c r="L770" s="599"/>
      <c r="M770" s="599"/>
      <c r="N770" s="599"/>
      <c r="O770" s="599"/>
      <c r="P770" s="599"/>
      <c r="Q770" s="599"/>
      <c r="R770" s="599"/>
      <c r="S770" s="599"/>
      <c r="T770" s="599"/>
      <c r="U770" s="599"/>
      <c r="V770" s="599"/>
      <c r="W770" s="599"/>
      <c r="X770" s="599"/>
      <c r="Y770" s="599"/>
      <c r="Z770" s="599"/>
    </row>
    <row r="771" spans="1:26" ht="10.5" customHeight="1">
      <c r="A771" s="599"/>
      <c r="B771" s="599"/>
      <c r="C771" s="599"/>
      <c r="D771" s="599"/>
      <c r="E771" s="599"/>
      <c r="F771" s="599"/>
      <c r="G771" s="599"/>
      <c r="H771" s="599"/>
      <c r="I771" s="599"/>
      <c r="J771" s="599"/>
      <c r="K771" s="599"/>
      <c r="L771" s="599"/>
      <c r="M771" s="599"/>
      <c r="N771" s="599"/>
      <c r="O771" s="599"/>
      <c r="P771" s="599"/>
      <c r="Q771" s="599"/>
      <c r="R771" s="599"/>
      <c r="S771" s="599"/>
      <c r="T771" s="599"/>
      <c r="U771" s="599"/>
      <c r="V771" s="599"/>
      <c r="W771" s="599"/>
      <c r="X771" s="599"/>
      <c r="Y771" s="599"/>
      <c r="Z771" s="599"/>
    </row>
    <row r="772" spans="1:26" ht="10.5" customHeight="1">
      <c r="A772" s="599"/>
      <c r="B772" s="599"/>
      <c r="C772" s="599"/>
      <c r="D772" s="599"/>
      <c r="E772" s="599"/>
      <c r="F772" s="599"/>
      <c r="G772" s="599"/>
      <c r="H772" s="599"/>
      <c r="I772" s="599"/>
      <c r="J772" s="599"/>
      <c r="K772" s="599"/>
      <c r="L772" s="599"/>
      <c r="M772" s="599"/>
      <c r="N772" s="599"/>
      <c r="O772" s="599"/>
      <c r="P772" s="599"/>
      <c r="Q772" s="599"/>
      <c r="R772" s="599"/>
      <c r="S772" s="599"/>
      <c r="T772" s="599"/>
      <c r="U772" s="599"/>
      <c r="V772" s="599"/>
      <c r="W772" s="599"/>
      <c r="X772" s="599"/>
      <c r="Y772" s="599"/>
      <c r="Z772" s="599"/>
    </row>
    <row r="773" spans="1:26" ht="10.5" customHeight="1">
      <c r="A773" s="599"/>
      <c r="B773" s="599"/>
      <c r="C773" s="599"/>
      <c r="D773" s="599"/>
      <c r="E773" s="599"/>
      <c r="F773" s="599"/>
      <c r="G773" s="599"/>
      <c r="H773" s="599"/>
      <c r="I773" s="599"/>
      <c r="J773" s="599"/>
      <c r="K773" s="599"/>
      <c r="L773" s="599"/>
      <c r="M773" s="599"/>
      <c r="N773" s="599"/>
      <c r="O773" s="599"/>
      <c r="P773" s="599"/>
      <c r="Q773" s="599"/>
      <c r="R773" s="599"/>
      <c r="S773" s="599"/>
      <c r="T773" s="599"/>
      <c r="U773" s="599"/>
      <c r="V773" s="599"/>
      <c r="W773" s="599"/>
      <c r="X773" s="599"/>
      <c r="Y773" s="599"/>
      <c r="Z773" s="599"/>
    </row>
    <row r="774" spans="1:26" ht="10.5" customHeight="1">
      <c r="A774" s="599"/>
      <c r="B774" s="599"/>
      <c r="C774" s="599"/>
      <c r="D774" s="599"/>
      <c r="E774" s="599"/>
      <c r="F774" s="599"/>
      <c r="G774" s="599"/>
      <c r="H774" s="599"/>
      <c r="I774" s="599"/>
      <c r="J774" s="599"/>
      <c r="K774" s="599"/>
      <c r="L774" s="599"/>
      <c r="M774" s="599"/>
      <c r="N774" s="599"/>
      <c r="O774" s="599"/>
      <c r="P774" s="599"/>
      <c r="Q774" s="599"/>
      <c r="R774" s="599"/>
      <c r="S774" s="599"/>
      <c r="T774" s="599"/>
      <c r="U774" s="599"/>
      <c r="V774" s="599"/>
      <c r="W774" s="599"/>
      <c r="X774" s="599"/>
      <c r="Y774" s="599"/>
      <c r="Z774" s="599"/>
    </row>
    <row r="775" spans="1:26" ht="10.5" customHeight="1">
      <c r="A775" s="599"/>
      <c r="B775" s="599"/>
      <c r="C775" s="599"/>
      <c r="D775" s="599"/>
      <c r="E775" s="599"/>
      <c r="F775" s="599"/>
      <c r="G775" s="599"/>
      <c r="H775" s="599"/>
      <c r="I775" s="599"/>
      <c r="J775" s="599"/>
      <c r="K775" s="599"/>
      <c r="L775" s="599"/>
      <c r="M775" s="599"/>
      <c r="N775" s="599"/>
      <c r="O775" s="599"/>
      <c r="P775" s="599"/>
      <c r="Q775" s="599"/>
      <c r="R775" s="599"/>
      <c r="S775" s="599"/>
      <c r="T775" s="599"/>
      <c r="U775" s="599"/>
      <c r="V775" s="599"/>
      <c r="W775" s="599"/>
      <c r="X775" s="599"/>
      <c r="Y775" s="599"/>
      <c r="Z775" s="599"/>
    </row>
    <row r="776" spans="1:26" ht="10.5" customHeight="1">
      <c r="A776" s="599"/>
      <c r="B776" s="599"/>
      <c r="C776" s="599"/>
      <c r="D776" s="599"/>
      <c r="E776" s="599"/>
      <c r="F776" s="599"/>
      <c r="G776" s="599"/>
      <c r="H776" s="599"/>
      <c r="I776" s="599"/>
      <c r="J776" s="599"/>
      <c r="K776" s="599"/>
      <c r="L776" s="599"/>
      <c r="M776" s="599"/>
      <c r="N776" s="599"/>
      <c r="O776" s="599"/>
      <c r="P776" s="599"/>
      <c r="Q776" s="599"/>
      <c r="R776" s="599"/>
      <c r="S776" s="599"/>
      <c r="T776" s="599"/>
      <c r="U776" s="599"/>
      <c r="V776" s="599"/>
      <c r="W776" s="599"/>
      <c r="X776" s="599"/>
      <c r="Y776" s="599"/>
      <c r="Z776" s="599"/>
    </row>
    <row r="777" spans="1:26" ht="10.5" customHeight="1">
      <c r="A777" s="599"/>
      <c r="B777" s="599"/>
      <c r="C777" s="599"/>
      <c r="D777" s="599"/>
      <c r="E777" s="599"/>
      <c r="F777" s="599"/>
      <c r="G777" s="599"/>
      <c r="H777" s="599"/>
      <c r="I777" s="599"/>
      <c r="J777" s="599"/>
      <c r="K777" s="599"/>
      <c r="L777" s="599"/>
      <c r="M777" s="599"/>
      <c r="N777" s="599"/>
      <c r="O777" s="599"/>
      <c r="P777" s="599"/>
      <c r="Q777" s="599"/>
      <c r="R777" s="599"/>
      <c r="S777" s="599"/>
      <c r="T777" s="599"/>
      <c r="U777" s="599"/>
      <c r="V777" s="599"/>
      <c r="W777" s="599"/>
      <c r="X777" s="599"/>
      <c r="Y777" s="599"/>
      <c r="Z777" s="599"/>
    </row>
    <row r="778" spans="1:26" ht="10.5" customHeight="1">
      <c r="A778" s="599"/>
      <c r="B778" s="599"/>
      <c r="C778" s="599"/>
      <c r="D778" s="599"/>
      <c r="E778" s="599"/>
      <c r="F778" s="599"/>
      <c r="G778" s="599"/>
      <c r="H778" s="599"/>
      <c r="I778" s="599"/>
      <c r="J778" s="599"/>
      <c r="K778" s="599"/>
      <c r="L778" s="599"/>
      <c r="M778" s="599"/>
      <c r="N778" s="599"/>
      <c r="O778" s="599"/>
      <c r="P778" s="599"/>
      <c r="Q778" s="599"/>
      <c r="R778" s="599"/>
      <c r="S778" s="599"/>
      <c r="T778" s="599"/>
      <c r="U778" s="599"/>
      <c r="V778" s="599"/>
      <c r="W778" s="599"/>
      <c r="X778" s="599"/>
      <c r="Y778" s="599"/>
      <c r="Z778" s="599"/>
    </row>
    <row r="779" spans="1:26" ht="10.5" customHeight="1">
      <c r="A779" s="599"/>
      <c r="B779" s="599"/>
      <c r="C779" s="599"/>
      <c r="D779" s="599"/>
      <c r="E779" s="599"/>
      <c r="F779" s="599"/>
      <c r="G779" s="599"/>
      <c r="H779" s="599"/>
      <c r="I779" s="599"/>
      <c r="J779" s="599"/>
      <c r="K779" s="599"/>
      <c r="L779" s="599"/>
      <c r="M779" s="599"/>
      <c r="N779" s="599"/>
      <c r="O779" s="599"/>
      <c r="P779" s="599"/>
      <c r="Q779" s="599"/>
      <c r="R779" s="599"/>
      <c r="S779" s="599"/>
      <c r="T779" s="599"/>
      <c r="U779" s="599"/>
      <c r="V779" s="599"/>
      <c r="W779" s="599"/>
      <c r="X779" s="599"/>
      <c r="Y779" s="599"/>
      <c r="Z779" s="599"/>
    </row>
    <row r="780" spans="1:26" ht="10.5" customHeight="1">
      <c r="A780" s="599"/>
      <c r="B780" s="599"/>
      <c r="C780" s="599"/>
      <c r="D780" s="599"/>
      <c r="E780" s="599"/>
      <c r="F780" s="599"/>
      <c r="G780" s="599"/>
      <c r="H780" s="599"/>
      <c r="I780" s="599"/>
      <c r="J780" s="599"/>
      <c r="K780" s="599"/>
      <c r="L780" s="599"/>
      <c r="M780" s="599"/>
      <c r="N780" s="599"/>
      <c r="O780" s="599"/>
      <c r="P780" s="599"/>
      <c r="Q780" s="599"/>
      <c r="R780" s="599"/>
      <c r="S780" s="599"/>
      <c r="T780" s="599"/>
      <c r="U780" s="599"/>
      <c r="V780" s="599"/>
      <c r="W780" s="599"/>
      <c r="X780" s="599"/>
      <c r="Y780" s="599"/>
      <c r="Z780" s="599"/>
    </row>
    <row r="781" spans="1:26" ht="10.5" customHeight="1">
      <c r="A781" s="599"/>
      <c r="B781" s="599"/>
      <c r="C781" s="599"/>
      <c r="D781" s="599"/>
      <c r="E781" s="599"/>
      <c r="F781" s="599"/>
      <c r="G781" s="599"/>
      <c r="H781" s="599"/>
      <c r="I781" s="599"/>
      <c r="J781" s="599"/>
      <c r="K781" s="599"/>
      <c r="L781" s="599"/>
      <c r="M781" s="599"/>
      <c r="N781" s="599"/>
      <c r="O781" s="599"/>
      <c r="P781" s="599"/>
      <c r="Q781" s="599"/>
      <c r="R781" s="599"/>
      <c r="S781" s="599"/>
      <c r="T781" s="599"/>
      <c r="U781" s="599"/>
      <c r="V781" s="599"/>
      <c r="W781" s="599"/>
      <c r="X781" s="599"/>
      <c r="Y781" s="599"/>
      <c r="Z781" s="599"/>
    </row>
    <row r="782" spans="1:26" ht="10.5" customHeight="1">
      <c r="A782" s="599"/>
      <c r="B782" s="599"/>
      <c r="C782" s="599"/>
      <c r="D782" s="599"/>
      <c r="E782" s="599"/>
      <c r="F782" s="599"/>
      <c r="G782" s="599"/>
      <c r="H782" s="599"/>
      <c r="I782" s="599"/>
      <c r="J782" s="599"/>
      <c r="K782" s="599"/>
      <c r="L782" s="599"/>
      <c r="M782" s="599"/>
      <c r="N782" s="599"/>
      <c r="O782" s="599"/>
      <c r="P782" s="599"/>
      <c r="Q782" s="599"/>
      <c r="R782" s="599"/>
      <c r="S782" s="599"/>
      <c r="T782" s="599"/>
      <c r="U782" s="599"/>
      <c r="V782" s="599"/>
      <c r="W782" s="599"/>
      <c r="X782" s="599"/>
      <c r="Y782" s="599"/>
      <c r="Z782" s="599"/>
    </row>
    <row r="783" spans="1:26" ht="10.5" customHeight="1">
      <c r="A783" s="599"/>
      <c r="B783" s="599"/>
      <c r="C783" s="599"/>
      <c r="D783" s="599"/>
      <c r="E783" s="599"/>
      <c r="F783" s="599"/>
      <c r="G783" s="599"/>
      <c r="H783" s="599"/>
      <c r="I783" s="599"/>
      <c r="J783" s="599"/>
      <c r="K783" s="599"/>
      <c r="L783" s="599"/>
      <c r="M783" s="599"/>
      <c r="N783" s="599"/>
      <c r="O783" s="599"/>
      <c r="P783" s="599"/>
      <c r="Q783" s="599"/>
      <c r="R783" s="599"/>
      <c r="S783" s="599"/>
      <c r="T783" s="599"/>
      <c r="U783" s="599"/>
      <c r="V783" s="599"/>
      <c r="W783" s="599"/>
      <c r="X783" s="599"/>
      <c r="Y783" s="599"/>
      <c r="Z783" s="599"/>
    </row>
    <row r="784" spans="1:26" ht="10.5" customHeight="1">
      <c r="A784" s="599"/>
      <c r="B784" s="599"/>
      <c r="C784" s="599"/>
      <c r="D784" s="599"/>
      <c r="E784" s="599"/>
      <c r="F784" s="599"/>
      <c r="G784" s="599"/>
      <c r="H784" s="599"/>
      <c r="I784" s="599"/>
      <c r="J784" s="599"/>
      <c r="K784" s="599"/>
      <c r="L784" s="599"/>
      <c r="M784" s="599"/>
      <c r="N784" s="599"/>
      <c r="O784" s="599"/>
      <c r="P784" s="599"/>
      <c r="Q784" s="599"/>
      <c r="R784" s="599"/>
      <c r="S784" s="599"/>
      <c r="T784" s="599"/>
      <c r="U784" s="599"/>
      <c r="V784" s="599"/>
      <c r="W784" s="599"/>
      <c r="X784" s="599"/>
      <c r="Y784" s="599"/>
      <c r="Z784" s="599"/>
    </row>
    <row r="785" spans="1:26" ht="10.5" customHeight="1">
      <c r="A785" s="599"/>
      <c r="B785" s="599"/>
      <c r="C785" s="599"/>
      <c r="D785" s="599"/>
      <c r="E785" s="599"/>
      <c r="F785" s="599"/>
      <c r="G785" s="599"/>
      <c r="H785" s="599"/>
      <c r="I785" s="599"/>
      <c r="J785" s="599"/>
      <c r="K785" s="599"/>
      <c r="L785" s="599"/>
      <c r="M785" s="599"/>
      <c r="N785" s="599"/>
      <c r="O785" s="599"/>
      <c r="P785" s="599"/>
      <c r="Q785" s="599"/>
      <c r="R785" s="599"/>
      <c r="S785" s="599"/>
      <c r="T785" s="599"/>
      <c r="U785" s="599"/>
      <c r="V785" s="599"/>
      <c r="W785" s="599"/>
      <c r="X785" s="599"/>
      <c r="Y785" s="599"/>
      <c r="Z785" s="599"/>
    </row>
    <row r="786" spans="1:26" ht="10.5" customHeight="1">
      <c r="A786" s="599"/>
      <c r="B786" s="599"/>
      <c r="C786" s="599"/>
      <c r="D786" s="599"/>
      <c r="E786" s="599"/>
      <c r="F786" s="599"/>
      <c r="G786" s="599"/>
      <c r="H786" s="599"/>
      <c r="I786" s="599"/>
      <c r="J786" s="599"/>
      <c r="K786" s="599"/>
      <c r="L786" s="599"/>
      <c r="M786" s="599"/>
      <c r="N786" s="599"/>
      <c r="O786" s="599"/>
      <c r="P786" s="599"/>
      <c r="Q786" s="599"/>
      <c r="R786" s="599"/>
      <c r="S786" s="599"/>
      <c r="T786" s="599"/>
      <c r="U786" s="599"/>
      <c r="V786" s="599"/>
      <c r="W786" s="599"/>
      <c r="X786" s="599"/>
      <c r="Y786" s="599"/>
      <c r="Z786" s="599"/>
    </row>
    <row r="787" spans="1:26" ht="10.5" customHeight="1">
      <c r="A787" s="599"/>
      <c r="B787" s="599"/>
      <c r="C787" s="599"/>
      <c r="D787" s="599"/>
      <c r="E787" s="599"/>
      <c r="F787" s="599"/>
      <c r="G787" s="599"/>
      <c r="H787" s="599"/>
      <c r="I787" s="599"/>
      <c r="J787" s="599"/>
      <c r="K787" s="599"/>
      <c r="L787" s="599"/>
      <c r="M787" s="599"/>
      <c r="N787" s="599"/>
      <c r="O787" s="599"/>
      <c r="P787" s="599"/>
      <c r="Q787" s="599"/>
      <c r="R787" s="599"/>
      <c r="S787" s="599"/>
      <c r="T787" s="599"/>
      <c r="U787" s="599"/>
      <c r="V787" s="599"/>
      <c r="W787" s="599"/>
      <c r="X787" s="599"/>
      <c r="Y787" s="599"/>
      <c r="Z787" s="599"/>
    </row>
    <row r="788" spans="1:26" ht="10.5" customHeight="1">
      <c r="A788" s="599"/>
      <c r="B788" s="599"/>
      <c r="C788" s="599"/>
      <c r="D788" s="599"/>
      <c r="E788" s="599"/>
      <c r="F788" s="599"/>
      <c r="G788" s="599"/>
      <c r="H788" s="599"/>
      <c r="I788" s="599"/>
      <c r="J788" s="599"/>
      <c r="K788" s="599"/>
      <c r="L788" s="599"/>
      <c r="M788" s="599"/>
      <c r="N788" s="599"/>
      <c r="O788" s="599"/>
      <c r="P788" s="599"/>
      <c r="Q788" s="599"/>
      <c r="R788" s="599"/>
      <c r="S788" s="599"/>
      <c r="T788" s="599"/>
      <c r="U788" s="599"/>
      <c r="V788" s="599"/>
      <c r="W788" s="599"/>
      <c r="X788" s="599"/>
      <c r="Y788" s="599"/>
      <c r="Z788" s="599"/>
    </row>
    <row r="789" spans="1:26" ht="10.5" customHeight="1">
      <c r="A789" s="599"/>
      <c r="B789" s="599"/>
      <c r="C789" s="599"/>
      <c r="D789" s="599"/>
      <c r="E789" s="599"/>
      <c r="F789" s="599"/>
      <c r="G789" s="599"/>
      <c r="H789" s="599"/>
      <c r="I789" s="599"/>
      <c r="J789" s="599"/>
      <c r="K789" s="599"/>
      <c r="L789" s="599"/>
      <c r="M789" s="599"/>
      <c r="N789" s="599"/>
      <c r="O789" s="599"/>
      <c r="P789" s="599"/>
      <c r="Q789" s="599"/>
      <c r="R789" s="599"/>
      <c r="S789" s="599"/>
      <c r="T789" s="599"/>
      <c r="U789" s="599"/>
      <c r="V789" s="599"/>
      <c r="W789" s="599"/>
      <c r="X789" s="599"/>
      <c r="Y789" s="599"/>
      <c r="Z789" s="599"/>
    </row>
    <row r="790" spans="1:26" ht="10.5" customHeight="1">
      <c r="A790" s="599"/>
      <c r="B790" s="599"/>
      <c r="C790" s="599"/>
      <c r="D790" s="599"/>
      <c r="E790" s="599"/>
      <c r="F790" s="599"/>
      <c r="G790" s="599"/>
      <c r="H790" s="599"/>
      <c r="I790" s="599"/>
      <c r="J790" s="599"/>
      <c r="K790" s="599"/>
      <c r="L790" s="599"/>
      <c r="M790" s="599"/>
      <c r="N790" s="599"/>
      <c r="O790" s="599"/>
      <c r="P790" s="599"/>
      <c r="Q790" s="599"/>
      <c r="R790" s="599"/>
      <c r="S790" s="599"/>
      <c r="T790" s="599"/>
      <c r="U790" s="599"/>
      <c r="V790" s="599"/>
      <c r="W790" s="599"/>
      <c r="X790" s="599"/>
      <c r="Y790" s="599"/>
      <c r="Z790" s="599"/>
    </row>
    <row r="791" spans="1:26" ht="10.5" customHeight="1">
      <c r="A791" s="599"/>
      <c r="B791" s="599"/>
      <c r="C791" s="599"/>
      <c r="D791" s="599"/>
      <c r="E791" s="599"/>
      <c r="F791" s="599"/>
      <c r="G791" s="599"/>
      <c r="H791" s="599"/>
      <c r="I791" s="599"/>
      <c r="J791" s="599"/>
      <c r="K791" s="599"/>
      <c r="L791" s="599"/>
      <c r="M791" s="599"/>
      <c r="N791" s="599"/>
      <c r="O791" s="599"/>
      <c r="P791" s="599"/>
      <c r="Q791" s="599"/>
      <c r="R791" s="599"/>
      <c r="S791" s="599"/>
      <c r="T791" s="599"/>
      <c r="U791" s="599"/>
      <c r="V791" s="599"/>
      <c r="W791" s="599"/>
      <c r="X791" s="599"/>
      <c r="Y791" s="599"/>
      <c r="Z791" s="599"/>
    </row>
    <row r="792" spans="1:26" ht="10.5" customHeight="1">
      <c r="A792" s="599"/>
      <c r="B792" s="599"/>
      <c r="C792" s="599"/>
      <c r="D792" s="599"/>
      <c r="E792" s="599"/>
      <c r="F792" s="599"/>
      <c r="G792" s="599"/>
      <c r="H792" s="599"/>
      <c r="I792" s="599"/>
      <c r="J792" s="599"/>
      <c r="K792" s="599"/>
      <c r="L792" s="599"/>
      <c r="M792" s="599"/>
      <c r="N792" s="599"/>
      <c r="O792" s="599"/>
      <c r="P792" s="599"/>
      <c r="Q792" s="599"/>
      <c r="R792" s="599"/>
      <c r="S792" s="599"/>
      <c r="T792" s="599"/>
      <c r="U792" s="599"/>
      <c r="V792" s="599"/>
      <c r="W792" s="599"/>
      <c r="X792" s="599"/>
      <c r="Y792" s="599"/>
      <c r="Z792" s="599"/>
    </row>
    <row r="793" spans="1:26" ht="10.5" customHeight="1">
      <c r="A793" s="599"/>
      <c r="B793" s="599"/>
      <c r="C793" s="599"/>
      <c r="D793" s="599"/>
      <c r="E793" s="599"/>
      <c r="F793" s="599"/>
      <c r="G793" s="599"/>
      <c r="H793" s="599"/>
      <c r="I793" s="599"/>
      <c r="J793" s="599"/>
      <c r="K793" s="599"/>
      <c r="L793" s="599"/>
      <c r="M793" s="599"/>
      <c r="N793" s="599"/>
      <c r="O793" s="599"/>
      <c r="P793" s="599"/>
      <c r="Q793" s="599"/>
      <c r="R793" s="599"/>
      <c r="S793" s="599"/>
      <c r="T793" s="599"/>
      <c r="U793" s="599"/>
      <c r="V793" s="599"/>
      <c r="W793" s="599"/>
      <c r="X793" s="599"/>
      <c r="Y793" s="599"/>
      <c r="Z793" s="599"/>
    </row>
    <row r="794" spans="1:26" ht="10.5" customHeight="1">
      <c r="A794" s="599"/>
      <c r="B794" s="599"/>
      <c r="C794" s="599"/>
      <c r="D794" s="599"/>
      <c r="E794" s="599"/>
      <c r="F794" s="599"/>
      <c r="G794" s="599"/>
      <c r="H794" s="599"/>
      <c r="I794" s="599"/>
      <c r="J794" s="599"/>
      <c r="K794" s="599"/>
      <c r="L794" s="599"/>
      <c r="M794" s="599"/>
      <c r="N794" s="599"/>
      <c r="O794" s="599"/>
      <c r="P794" s="599"/>
      <c r="Q794" s="599"/>
      <c r="R794" s="599"/>
      <c r="S794" s="599"/>
      <c r="T794" s="599"/>
      <c r="U794" s="599"/>
      <c r="V794" s="599"/>
      <c r="W794" s="599"/>
      <c r="X794" s="599"/>
      <c r="Y794" s="599"/>
      <c r="Z794" s="599"/>
    </row>
    <row r="795" spans="1:26" ht="10.5" customHeight="1">
      <c r="A795" s="599"/>
      <c r="B795" s="599"/>
      <c r="C795" s="599"/>
      <c r="D795" s="599"/>
      <c r="E795" s="599"/>
      <c r="F795" s="599"/>
      <c r="G795" s="599"/>
      <c r="H795" s="599"/>
      <c r="I795" s="599"/>
      <c r="J795" s="599"/>
      <c r="K795" s="599"/>
      <c r="L795" s="599"/>
      <c r="M795" s="599"/>
      <c r="N795" s="599"/>
      <c r="O795" s="599"/>
      <c r="P795" s="599"/>
      <c r="Q795" s="599"/>
      <c r="R795" s="599"/>
      <c r="S795" s="599"/>
      <c r="T795" s="599"/>
      <c r="U795" s="599"/>
      <c r="V795" s="599"/>
      <c r="W795" s="599"/>
      <c r="X795" s="599"/>
      <c r="Y795" s="599"/>
      <c r="Z795" s="599"/>
    </row>
    <row r="796" spans="1:26" ht="10.5" customHeight="1">
      <c r="A796" s="599"/>
      <c r="B796" s="599"/>
      <c r="C796" s="599"/>
      <c r="D796" s="599"/>
      <c r="E796" s="599"/>
      <c r="F796" s="599"/>
      <c r="G796" s="599"/>
      <c r="H796" s="599"/>
      <c r="I796" s="599"/>
      <c r="J796" s="599"/>
      <c r="K796" s="599"/>
      <c r="L796" s="599"/>
      <c r="M796" s="599"/>
      <c r="N796" s="599"/>
      <c r="O796" s="599"/>
      <c r="P796" s="599"/>
      <c r="Q796" s="599"/>
      <c r="R796" s="599"/>
      <c r="S796" s="599"/>
      <c r="T796" s="599"/>
      <c r="U796" s="599"/>
      <c r="V796" s="599"/>
      <c r="W796" s="599"/>
      <c r="X796" s="599"/>
      <c r="Y796" s="599"/>
      <c r="Z796" s="599"/>
    </row>
    <row r="797" spans="1:26" ht="10.5" customHeight="1">
      <c r="A797" s="599"/>
      <c r="B797" s="599"/>
      <c r="C797" s="599"/>
      <c r="D797" s="599"/>
      <c r="E797" s="599"/>
      <c r="F797" s="599"/>
      <c r="G797" s="599"/>
      <c r="H797" s="599"/>
      <c r="I797" s="599"/>
      <c r="J797" s="599"/>
      <c r="K797" s="599"/>
      <c r="L797" s="599"/>
      <c r="M797" s="599"/>
      <c r="N797" s="599"/>
      <c r="O797" s="599"/>
      <c r="P797" s="599"/>
      <c r="Q797" s="599"/>
      <c r="R797" s="599"/>
      <c r="S797" s="599"/>
      <c r="T797" s="599"/>
      <c r="U797" s="599"/>
      <c r="V797" s="599"/>
      <c r="W797" s="599"/>
      <c r="X797" s="599"/>
      <c r="Y797" s="599"/>
      <c r="Z797" s="599"/>
    </row>
    <row r="798" spans="1:26" ht="10.5" customHeight="1">
      <c r="A798" s="599"/>
      <c r="B798" s="599"/>
      <c r="C798" s="599"/>
      <c r="D798" s="599"/>
      <c r="E798" s="599"/>
      <c r="F798" s="599"/>
      <c r="G798" s="599"/>
      <c r="H798" s="599"/>
      <c r="I798" s="599"/>
      <c r="J798" s="599"/>
      <c r="K798" s="599"/>
      <c r="L798" s="599"/>
      <c r="M798" s="599"/>
      <c r="N798" s="599"/>
      <c r="O798" s="599"/>
      <c r="P798" s="599"/>
      <c r="Q798" s="599"/>
      <c r="R798" s="599"/>
      <c r="S798" s="599"/>
      <c r="T798" s="599"/>
      <c r="U798" s="599"/>
      <c r="V798" s="599"/>
      <c r="W798" s="599"/>
      <c r="X798" s="599"/>
      <c r="Y798" s="599"/>
      <c r="Z798" s="599"/>
    </row>
    <row r="799" spans="1:26" ht="10.5" customHeight="1">
      <c r="A799" s="599"/>
      <c r="B799" s="599"/>
      <c r="C799" s="599"/>
      <c r="D799" s="599"/>
      <c r="E799" s="599"/>
      <c r="F799" s="599"/>
      <c r="G799" s="599"/>
      <c r="H799" s="599"/>
      <c r="I799" s="599"/>
      <c r="J799" s="599"/>
      <c r="K799" s="599"/>
      <c r="L799" s="599"/>
      <c r="M799" s="599"/>
      <c r="N799" s="599"/>
      <c r="O799" s="599"/>
      <c r="P799" s="599"/>
      <c r="Q799" s="599"/>
      <c r="R799" s="599"/>
      <c r="S799" s="599"/>
      <c r="T799" s="599"/>
      <c r="U799" s="599"/>
      <c r="V799" s="599"/>
      <c r="W799" s="599"/>
      <c r="X799" s="599"/>
      <c r="Y799" s="599"/>
      <c r="Z799" s="599"/>
    </row>
    <row r="800" spans="1:26" ht="10.5" customHeight="1">
      <c r="A800" s="599"/>
      <c r="B800" s="599"/>
      <c r="C800" s="599"/>
      <c r="D800" s="599"/>
      <c r="E800" s="599"/>
      <c r="F800" s="599"/>
      <c r="G800" s="599"/>
      <c r="H800" s="599"/>
      <c r="I800" s="599"/>
      <c r="J800" s="599"/>
      <c r="K800" s="599"/>
      <c r="L800" s="599"/>
      <c r="M800" s="599"/>
      <c r="N800" s="599"/>
      <c r="O800" s="599"/>
      <c r="P800" s="599"/>
      <c r="Q800" s="599"/>
      <c r="R800" s="599"/>
      <c r="S800" s="599"/>
      <c r="T800" s="599"/>
      <c r="U800" s="599"/>
      <c r="V800" s="599"/>
      <c r="W800" s="599"/>
      <c r="X800" s="599"/>
      <c r="Y800" s="599"/>
      <c r="Z800" s="599"/>
    </row>
    <row r="801" spans="1:26" ht="10.5" customHeight="1">
      <c r="A801" s="599"/>
      <c r="B801" s="599"/>
      <c r="C801" s="599"/>
      <c r="D801" s="599"/>
      <c r="E801" s="599"/>
      <c r="F801" s="599"/>
      <c r="G801" s="599"/>
      <c r="H801" s="599"/>
      <c r="I801" s="599"/>
      <c r="J801" s="599"/>
      <c r="K801" s="599"/>
      <c r="L801" s="599"/>
      <c r="M801" s="599"/>
      <c r="N801" s="599"/>
      <c r="O801" s="599"/>
      <c r="P801" s="599"/>
      <c r="Q801" s="599"/>
      <c r="R801" s="599"/>
      <c r="S801" s="599"/>
      <c r="T801" s="599"/>
      <c r="U801" s="599"/>
      <c r="V801" s="599"/>
      <c r="W801" s="599"/>
      <c r="X801" s="599"/>
      <c r="Y801" s="599"/>
      <c r="Z801" s="599"/>
    </row>
    <row r="802" spans="1:26" ht="10.5" customHeight="1">
      <c r="A802" s="599"/>
      <c r="B802" s="599"/>
      <c r="C802" s="599"/>
      <c r="D802" s="599"/>
      <c r="E802" s="599"/>
      <c r="F802" s="599"/>
      <c r="G802" s="599"/>
      <c r="H802" s="599"/>
      <c r="I802" s="599"/>
      <c r="J802" s="599"/>
      <c r="K802" s="599"/>
      <c r="L802" s="599"/>
      <c r="M802" s="599"/>
      <c r="N802" s="599"/>
      <c r="O802" s="599"/>
      <c r="P802" s="599"/>
      <c r="Q802" s="599"/>
      <c r="R802" s="599"/>
      <c r="S802" s="599"/>
      <c r="T802" s="599"/>
      <c r="U802" s="599"/>
      <c r="V802" s="599"/>
      <c r="W802" s="599"/>
      <c r="X802" s="599"/>
      <c r="Y802" s="599"/>
      <c r="Z802" s="599"/>
    </row>
    <row r="803" spans="1:26" ht="10.5" customHeight="1">
      <c r="A803" s="599"/>
      <c r="B803" s="599"/>
      <c r="C803" s="599"/>
      <c r="D803" s="599"/>
      <c r="E803" s="599"/>
      <c r="F803" s="599"/>
      <c r="G803" s="599"/>
      <c r="H803" s="599"/>
      <c r="I803" s="599"/>
      <c r="J803" s="599"/>
      <c r="K803" s="599"/>
      <c r="L803" s="599"/>
      <c r="M803" s="599"/>
      <c r="N803" s="599"/>
      <c r="O803" s="599"/>
      <c r="P803" s="599"/>
      <c r="Q803" s="599"/>
      <c r="R803" s="599"/>
      <c r="S803" s="599"/>
      <c r="T803" s="599"/>
      <c r="U803" s="599"/>
      <c r="V803" s="599"/>
      <c r="W803" s="599"/>
      <c r="X803" s="599"/>
      <c r="Y803" s="599"/>
      <c r="Z803" s="599"/>
    </row>
    <row r="804" spans="1:26" ht="10.5" customHeight="1">
      <c r="A804" s="599"/>
      <c r="B804" s="599"/>
      <c r="C804" s="599"/>
      <c r="D804" s="599"/>
      <c r="E804" s="599"/>
      <c r="F804" s="599"/>
      <c r="G804" s="599"/>
      <c r="H804" s="599"/>
      <c r="I804" s="599"/>
      <c r="J804" s="599"/>
      <c r="K804" s="599"/>
      <c r="L804" s="599"/>
      <c r="M804" s="599"/>
      <c r="N804" s="599"/>
      <c r="O804" s="599"/>
      <c r="P804" s="599"/>
      <c r="Q804" s="599"/>
      <c r="R804" s="599"/>
      <c r="S804" s="599"/>
      <c r="T804" s="599"/>
      <c r="U804" s="599"/>
      <c r="V804" s="599"/>
      <c r="W804" s="599"/>
      <c r="X804" s="599"/>
      <c r="Y804" s="599"/>
      <c r="Z804" s="599"/>
    </row>
    <row r="805" spans="1:26" ht="10.5" customHeight="1">
      <c r="A805" s="599"/>
      <c r="B805" s="599"/>
      <c r="C805" s="599"/>
      <c r="D805" s="599"/>
      <c r="E805" s="599"/>
      <c r="F805" s="599"/>
      <c r="G805" s="599"/>
      <c r="H805" s="599"/>
      <c r="I805" s="599"/>
      <c r="J805" s="599"/>
      <c r="K805" s="599"/>
      <c r="L805" s="599"/>
      <c r="M805" s="599"/>
      <c r="N805" s="599"/>
      <c r="O805" s="599"/>
      <c r="P805" s="599"/>
      <c r="Q805" s="599"/>
      <c r="R805" s="599"/>
      <c r="S805" s="599"/>
      <c r="T805" s="599"/>
      <c r="U805" s="599"/>
      <c r="V805" s="599"/>
      <c r="W805" s="599"/>
      <c r="X805" s="599"/>
      <c r="Y805" s="599"/>
      <c r="Z805" s="599"/>
    </row>
    <row r="806" spans="1:26" ht="10.5" customHeight="1">
      <c r="A806" s="599"/>
      <c r="B806" s="599"/>
      <c r="C806" s="599"/>
      <c r="D806" s="599"/>
      <c r="E806" s="599"/>
      <c r="F806" s="599"/>
      <c r="G806" s="599"/>
      <c r="H806" s="599"/>
      <c r="I806" s="599"/>
      <c r="J806" s="599"/>
      <c r="K806" s="599"/>
      <c r="L806" s="599"/>
      <c r="M806" s="599"/>
      <c r="N806" s="599"/>
      <c r="O806" s="599"/>
      <c r="P806" s="599"/>
      <c r="Q806" s="599"/>
      <c r="R806" s="599"/>
      <c r="S806" s="599"/>
      <c r="T806" s="599"/>
      <c r="U806" s="599"/>
      <c r="V806" s="599"/>
      <c r="W806" s="599"/>
      <c r="X806" s="599"/>
      <c r="Y806" s="599"/>
      <c r="Z806" s="599"/>
    </row>
    <row r="807" spans="1:26" ht="10.5" customHeight="1">
      <c r="A807" s="599"/>
      <c r="B807" s="599"/>
      <c r="C807" s="599"/>
      <c r="D807" s="599"/>
      <c r="E807" s="599"/>
      <c r="F807" s="599"/>
      <c r="G807" s="599"/>
      <c r="H807" s="599"/>
      <c r="I807" s="599"/>
      <c r="J807" s="599"/>
      <c r="K807" s="599"/>
      <c r="L807" s="599"/>
      <c r="M807" s="599"/>
      <c r="N807" s="599"/>
      <c r="O807" s="599"/>
      <c r="P807" s="599"/>
      <c r="Q807" s="599"/>
      <c r="R807" s="599"/>
      <c r="S807" s="599"/>
      <c r="T807" s="599"/>
      <c r="U807" s="599"/>
      <c r="V807" s="599"/>
      <c r="W807" s="599"/>
      <c r="X807" s="599"/>
      <c r="Y807" s="599"/>
      <c r="Z807" s="599"/>
    </row>
    <row r="808" spans="1:26" ht="10.5" customHeight="1">
      <c r="A808" s="599"/>
      <c r="B808" s="599"/>
      <c r="C808" s="599"/>
      <c r="D808" s="599"/>
      <c r="E808" s="599"/>
      <c r="F808" s="599"/>
      <c r="G808" s="599"/>
      <c r="H808" s="599"/>
      <c r="I808" s="599"/>
      <c r="J808" s="599"/>
      <c r="K808" s="599"/>
      <c r="L808" s="599"/>
      <c r="M808" s="599"/>
      <c r="N808" s="599"/>
      <c r="O808" s="599"/>
      <c r="P808" s="599"/>
      <c r="Q808" s="599"/>
      <c r="R808" s="599"/>
      <c r="S808" s="599"/>
      <c r="T808" s="599"/>
      <c r="U808" s="599"/>
      <c r="V808" s="599"/>
      <c r="W808" s="599"/>
      <c r="X808" s="599"/>
      <c r="Y808" s="599"/>
      <c r="Z808" s="599"/>
    </row>
    <row r="809" spans="1:26" ht="10.5" customHeight="1">
      <c r="A809" s="599"/>
      <c r="B809" s="599"/>
      <c r="C809" s="599"/>
      <c r="D809" s="599"/>
      <c r="E809" s="599"/>
      <c r="F809" s="599"/>
      <c r="G809" s="599"/>
      <c r="H809" s="599"/>
      <c r="I809" s="599"/>
      <c r="J809" s="599"/>
      <c r="K809" s="599"/>
      <c r="L809" s="599"/>
      <c r="M809" s="599"/>
      <c r="N809" s="599"/>
      <c r="O809" s="599"/>
      <c r="P809" s="599"/>
      <c r="Q809" s="599"/>
      <c r="R809" s="599"/>
      <c r="S809" s="599"/>
      <c r="T809" s="599"/>
      <c r="U809" s="599"/>
      <c r="V809" s="599"/>
      <c r="W809" s="599"/>
      <c r="X809" s="599"/>
      <c r="Y809" s="599"/>
      <c r="Z809" s="599"/>
    </row>
    <row r="810" spans="1:26" ht="10.5" customHeight="1">
      <c r="A810" s="599"/>
      <c r="B810" s="599"/>
      <c r="C810" s="599"/>
      <c r="D810" s="599"/>
      <c r="E810" s="599"/>
      <c r="F810" s="599"/>
      <c r="G810" s="599"/>
      <c r="H810" s="599"/>
      <c r="I810" s="599"/>
      <c r="J810" s="599"/>
      <c r="K810" s="599"/>
      <c r="L810" s="599"/>
      <c r="M810" s="599"/>
      <c r="N810" s="599"/>
      <c r="O810" s="599"/>
      <c r="P810" s="599"/>
      <c r="Q810" s="599"/>
      <c r="R810" s="599"/>
      <c r="S810" s="599"/>
      <c r="T810" s="599"/>
      <c r="U810" s="599"/>
      <c r="V810" s="599"/>
      <c r="W810" s="599"/>
      <c r="X810" s="599"/>
      <c r="Y810" s="599"/>
      <c r="Z810" s="599"/>
    </row>
    <row r="811" spans="1:26" ht="10.5" customHeight="1">
      <c r="A811" s="599"/>
      <c r="B811" s="599"/>
      <c r="C811" s="599"/>
      <c r="D811" s="599"/>
      <c r="E811" s="599"/>
      <c r="F811" s="599"/>
      <c r="G811" s="599"/>
      <c r="H811" s="599"/>
      <c r="I811" s="599"/>
      <c r="J811" s="599"/>
      <c r="K811" s="599"/>
      <c r="L811" s="599"/>
      <c r="M811" s="599"/>
      <c r="N811" s="599"/>
      <c r="O811" s="599"/>
      <c r="P811" s="599"/>
      <c r="Q811" s="599"/>
      <c r="R811" s="599"/>
      <c r="S811" s="599"/>
      <c r="T811" s="599"/>
      <c r="U811" s="599"/>
      <c r="V811" s="599"/>
      <c r="W811" s="599"/>
      <c r="X811" s="599"/>
      <c r="Y811" s="599"/>
      <c r="Z811" s="599"/>
    </row>
    <row r="812" spans="1:26" ht="10.5" customHeight="1">
      <c r="A812" s="599"/>
      <c r="B812" s="599"/>
      <c r="C812" s="599"/>
      <c r="D812" s="599"/>
      <c r="E812" s="599"/>
      <c r="F812" s="599"/>
      <c r="G812" s="599"/>
      <c r="H812" s="599"/>
      <c r="I812" s="599"/>
      <c r="J812" s="599"/>
      <c r="K812" s="599"/>
      <c r="L812" s="599"/>
      <c r="M812" s="599"/>
      <c r="N812" s="599"/>
      <c r="O812" s="599"/>
      <c r="P812" s="599"/>
      <c r="Q812" s="599"/>
      <c r="R812" s="599"/>
      <c r="S812" s="599"/>
      <c r="T812" s="599"/>
      <c r="U812" s="599"/>
      <c r="V812" s="599"/>
      <c r="W812" s="599"/>
      <c r="X812" s="599"/>
      <c r="Y812" s="599"/>
      <c r="Z812" s="599"/>
    </row>
    <row r="813" spans="1:26" ht="10.5" customHeight="1">
      <c r="A813" s="599"/>
      <c r="B813" s="599"/>
      <c r="C813" s="599"/>
      <c r="D813" s="599"/>
      <c r="E813" s="599"/>
      <c r="F813" s="599"/>
      <c r="G813" s="599"/>
      <c r="H813" s="599"/>
      <c r="I813" s="599"/>
      <c r="J813" s="599"/>
      <c r="K813" s="599"/>
      <c r="L813" s="599"/>
      <c r="M813" s="599"/>
      <c r="N813" s="599"/>
      <c r="O813" s="599"/>
      <c r="P813" s="599"/>
      <c r="Q813" s="599"/>
      <c r="R813" s="599"/>
      <c r="S813" s="599"/>
      <c r="T813" s="599"/>
      <c r="U813" s="599"/>
      <c r="V813" s="599"/>
      <c r="W813" s="599"/>
      <c r="X813" s="599"/>
      <c r="Y813" s="599"/>
      <c r="Z813" s="599"/>
    </row>
    <row r="814" spans="1:26" ht="10.5" customHeight="1">
      <c r="A814" s="599"/>
      <c r="B814" s="599"/>
      <c r="C814" s="599"/>
      <c r="D814" s="599"/>
      <c r="E814" s="599"/>
      <c r="F814" s="599"/>
      <c r="G814" s="599"/>
      <c r="H814" s="599"/>
      <c r="I814" s="599"/>
      <c r="J814" s="599"/>
      <c r="K814" s="599"/>
      <c r="L814" s="599"/>
      <c r="M814" s="599"/>
      <c r="N814" s="599"/>
      <c r="O814" s="599"/>
      <c r="P814" s="599"/>
      <c r="Q814" s="599"/>
      <c r="R814" s="599"/>
      <c r="S814" s="599"/>
      <c r="T814" s="599"/>
      <c r="U814" s="599"/>
      <c r="V814" s="599"/>
      <c r="W814" s="599"/>
      <c r="X814" s="599"/>
      <c r="Y814" s="599"/>
      <c r="Z814" s="599"/>
    </row>
    <row r="815" spans="1:26" ht="10.5" customHeight="1">
      <c r="A815" s="599"/>
      <c r="B815" s="599"/>
      <c r="C815" s="599"/>
      <c r="D815" s="599"/>
      <c r="E815" s="599"/>
      <c r="F815" s="599"/>
      <c r="G815" s="599"/>
      <c r="H815" s="599"/>
      <c r="I815" s="599"/>
      <c r="J815" s="599"/>
      <c r="K815" s="599"/>
      <c r="L815" s="599"/>
      <c r="M815" s="599"/>
      <c r="N815" s="599"/>
      <c r="O815" s="599"/>
      <c r="P815" s="599"/>
      <c r="Q815" s="599"/>
      <c r="R815" s="599"/>
      <c r="S815" s="599"/>
      <c r="T815" s="599"/>
      <c r="U815" s="599"/>
      <c r="V815" s="599"/>
      <c r="W815" s="599"/>
      <c r="X815" s="599"/>
      <c r="Y815" s="599"/>
      <c r="Z815" s="599"/>
    </row>
    <row r="816" spans="1:26" ht="10.5" customHeight="1">
      <c r="A816" s="599"/>
      <c r="B816" s="599"/>
      <c r="C816" s="599"/>
      <c r="D816" s="599"/>
      <c r="E816" s="599"/>
      <c r="F816" s="599"/>
      <c r="G816" s="599"/>
      <c r="H816" s="599"/>
      <c r="I816" s="599"/>
      <c r="J816" s="599"/>
      <c r="K816" s="599"/>
      <c r="L816" s="599"/>
      <c r="M816" s="599"/>
      <c r="N816" s="599"/>
      <c r="O816" s="599"/>
      <c r="P816" s="599"/>
      <c r="Q816" s="599"/>
      <c r="R816" s="599"/>
      <c r="S816" s="599"/>
      <c r="T816" s="599"/>
      <c r="U816" s="599"/>
      <c r="V816" s="599"/>
      <c r="W816" s="599"/>
      <c r="X816" s="599"/>
      <c r="Y816" s="599"/>
      <c r="Z816" s="599"/>
    </row>
    <row r="817" spans="1:26" ht="10.5" customHeight="1">
      <c r="A817" s="599"/>
      <c r="B817" s="599"/>
      <c r="C817" s="599"/>
      <c r="D817" s="599"/>
      <c r="E817" s="599"/>
      <c r="F817" s="599"/>
      <c r="G817" s="599"/>
      <c r="H817" s="599"/>
      <c r="I817" s="599"/>
      <c r="J817" s="599"/>
      <c r="K817" s="599"/>
      <c r="L817" s="599"/>
      <c r="M817" s="599"/>
      <c r="N817" s="599"/>
      <c r="O817" s="599"/>
      <c r="P817" s="599"/>
      <c r="Q817" s="599"/>
      <c r="R817" s="599"/>
      <c r="S817" s="599"/>
      <c r="T817" s="599"/>
      <c r="U817" s="599"/>
      <c r="V817" s="599"/>
      <c r="W817" s="599"/>
      <c r="X817" s="599"/>
      <c r="Y817" s="599"/>
      <c r="Z817" s="599"/>
    </row>
    <row r="818" spans="1:26" ht="10.5" customHeight="1">
      <c r="A818" s="599"/>
      <c r="B818" s="599"/>
      <c r="C818" s="599"/>
      <c r="D818" s="599"/>
      <c r="E818" s="599"/>
      <c r="F818" s="599"/>
      <c r="G818" s="599"/>
      <c r="H818" s="599"/>
      <c r="I818" s="599"/>
      <c r="J818" s="599"/>
      <c r="K818" s="599"/>
      <c r="L818" s="599"/>
      <c r="M818" s="599"/>
      <c r="N818" s="599"/>
      <c r="O818" s="599"/>
      <c r="P818" s="599"/>
      <c r="Q818" s="599"/>
      <c r="R818" s="599"/>
      <c r="S818" s="599"/>
      <c r="T818" s="599"/>
      <c r="U818" s="599"/>
      <c r="V818" s="599"/>
      <c r="W818" s="599"/>
      <c r="X818" s="599"/>
      <c r="Y818" s="599"/>
      <c r="Z818" s="599"/>
    </row>
    <row r="819" spans="1:26" ht="10.5" customHeight="1">
      <c r="A819" s="599"/>
      <c r="B819" s="599"/>
      <c r="C819" s="599"/>
      <c r="D819" s="599"/>
      <c r="E819" s="599"/>
      <c r="F819" s="599"/>
      <c r="G819" s="599"/>
      <c r="H819" s="599"/>
      <c r="I819" s="599"/>
      <c r="J819" s="599"/>
      <c r="K819" s="599"/>
      <c r="L819" s="599"/>
      <c r="M819" s="599"/>
      <c r="N819" s="599"/>
      <c r="O819" s="599"/>
      <c r="P819" s="599"/>
      <c r="Q819" s="599"/>
      <c r="R819" s="599"/>
      <c r="S819" s="599"/>
      <c r="T819" s="599"/>
      <c r="U819" s="599"/>
      <c r="V819" s="599"/>
      <c r="W819" s="599"/>
      <c r="X819" s="599"/>
      <c r="Y819" s="599"/>
      <c r="Z819" s="599"/>
    </row>
    <row r="820" spans="1:26" ht="10.5" customHeight="1">
      <c r="A820" s="599"/>
      <c r="B820" s="599"/>
      <c r="C820" s="599"/>
      <c r="D820" s="599"/>
      <c r="E820" s="599"/>
      <c r="F820" s="599"/>
      <c r="G820" s="599"/>
      <c r="H820" s="599"/>
      <c r="I820" s="599"/>
      <c r="J820" s="599"/>
      <c r="K820" s="599"/>
      <c r="L820" s="599"/>
      <c r="M820" s="599"/>
      <c r="N820" s="599"/>
      <c r="O820" s="599"/>
      <c r="P820" s="599"/>
      <c r="Q820" s="599"/>
      <c r="R820" s="599"/>
      <c r="S820" s="599"/>
      <c r="T820" s="599"/>
      <c r="U820" s="599"/>
      <c r="V820" s="599"/>
      <c r="W820" s="599"/>
      <c r="X820" s="599"/>
      <c r="Y820" s="599"/>
      <c r="Z820" s="599"/>
    </row>
    <row r="821" spans="1:26" ht="10.5" customHeight="1">
      <c r="A821" s="599"/>
      <c r="B821" s="599"/>
      <c r="C821" s="599"/>
      <c r="D821" s="599"/>
      <c r="E821" s="599"/>
      <c r="F821" s="599"/>
      <c r="G821" s="599"/>
      <c r="H821" s="599"/>
      <c r="I821" s="599"/>
      <c r="J821" s="599"/>
      <c r="K821" s="599"/>
      <c r="L821" s="599"/>
      <c r="M821" s="599"/>
      <c r="N821" s="599"/>
      <c r="O821" s="599"/>
      <c r="P821" s="599"/>
      <c r="Q821" s="599"/>
      <c r="R821" s="599"/>
      <c r="S821" s="599"/>
      <c r="T821" s="599"/>
      <c r="U821" s="599"/>
      <c r="V821" s="599"/>
      <c r="W821" s="599"/>
      <c r="X821" s="599"/>
      <c r="Y821" s="599"/>
      <c r="Z821" s="599"/>
    </row>
    <row r="822" spans="1:26" ht="10.5" customHeight="1">
      <c r="A822" s="599"/>
      <c r="B822" s="599"/>
      <c r="C822" s="599"/>
      <c r="D822" s="599"/>
      <c r="E822" s="599"/>
      <c r="F822" s="599"/>
      <c r="G822" s="599"/>
      <c r="H822" s="599"/>
      <c r="I822" s="599"/>
      <c r="J822" s="599"/>
      <c r="K822" s="599"/>
      <c r="L822" s="599"/>
      <c r="M822" s="599"/>
      <c r="N822" s="599"/>
      <c r="O822" s="599"/>
      <c r="P822" s="599"/>
      <c r="Q822" s="599"/>
      <c r="R822" s="599"/>
      <c r="S822" s="599"/>
      <c r="T822" s="599"/>
      <c r="U822" s="599"/>
      <c r="V822" s="599"/>
      <c r="W822" s="599"/>
      <c r="X822" s="599"/>
      <c r="Y822" s="599"/>
      <c r="Z822" s="599"/>
    </row>
    <row r="823" spans="1:26" ht="10.5" customHeight="1">
      <c r="A823" s="599"/>
      <c r="B823" s="599"/>
      <c r="C823" s="599"/>
      <c r="D823" s="599"/>
      <c r="E823" s="599"/>
      <c r="F823" s="599"/>
      <c r="G823" s="599"/>
      <c r="H823" s="599"/>
      <c r="I823" s="599"/>
      <c r="J823" s="599"/>
      <c r="K823" s="599"/>
      <c r="L823" s="599"/>
      <c r="M823" s="599"/>
      <c r="N823" s="599"/>
      <c r="O823" s="599"/>
      <c r="P823" s="599"/>
      <c r="Q823" s="599"/>
      <c r="R823" s="599"/>
      <c r="S823" s="599"/>
      <c r="T823" s="599"/>
      <c r="U823" s="599"/>
      <c r="V823" s="599"/>
      <c r="W823" s="599"/>
      <c r="X823" s="599"/>
      <c r="Y823" s="599"/>
      <c r="Z823" s="599"/>
    </row>
    <row r="824" spans="1:26" ht="10.5" customHeight="1">
      <c r="A824" s="599"/>
      <c r="B824" s="599"/>
      <c r="C824" s="599"/>
      <c r="D824" s="599"/>
      <c r="E824" s="599"/>
      <c r="F824" s="599"/>
      <c r="G824" s="599"/>
      <c r="H824" s="599"/>
      <c r="I824" s="599"/>
      <c r="J824" s="599"/>
      <c r="K824" s="599"/>
      <c r="L824" s="599"/>
      <c r="M824" s="599"/>
      <c r="N824" s="599"/>
      <c r="O824" s="599"/>
      <c r="P824" s="599"/>
      <c r="Q824" s="599"/>
      <c r="R824" s="599"/>
      <c r="S824" s="599"/>
      <c r="T824" s="599"/>
      <c r="U824" s="599"/>
      <c r="V824" s="599"/>
      <c r="W824" s="599"/>
      <c r="X824" s="599"/>
      <c r="Y824" s="599"/>
      <c r="Z824" s="599"/>
    </row>
    <row r="825" spans="1:26" ht="10.5" customHeight="1">
      <c r="A825" s="599"/>
      <c r="B825" s="599"/>
      <c r="C825" s="599"/>
      <c r="D825" s="599"/>
      <c r="E825" s="599"/>
      <c r="F825" s="599"/>
      <c r="G825" s="599"/>
      <c r="H825" s="599"/>
      <c r="I825" s="599"/>
      <c r="J825" s="599"/>
      <c r="K825" s="599"/>
      <c r="L825" s="599"/>
      <c r="M825" s="599"/>
      <c r="N825" s="599"/>
      <c r="O825" s="599"/>
      <c r="P825" s="599"/>
      <c r="Q825" s="599"/>
      <c r="R825" s="599"/>
      <c r="S825" s="599"/>
      <c r="T825" s="599"/>
      <c r="U825" s="599"/>
      <c r="V825" s="599"/>
      <c r="W825" s="599"/>
      <c r="X825" s="599"/>
      <c r="Y825" s="599"/>
      <c r="Z825" s="599"/>
    </row>
    <row r="826" spans="1:26" ht="10.5" customHeight="1">
      <c r="A826" s="599"/>
      <c r="B826" s="599"/>
      <c r="C826" s="599"/>
      <c r="D826" s="599"/>
      <c r="E826" s="599"/>
      <c r="F826" s="599"/>
      <c r="G826" s="599"/>
      <c r="H826" s="599"/>
      <c r="I826" s="599"/>
      <c r="J826" s="599"/>
      <c r="K826" s="599"/>
      <c r="L826" s="599"/>
      <c r="M826" s="599"/>
      <c r="N826" s="599"/>
      <c r="O826" s="599"/>
      <c r="P826" s="599"/>
      <c r="Q826" s="599"/>
      <c r="R826" s="599"/>
      <c r="S826" s="599"/>
      <c r="T826" s="599"/>
      <c r="U826" s="599"/>
      <c r="V826" s="599"/>
      <c r="W826" s="599"/>
      <c r="X826" s="599"/>
      <c r="Y826" s="599"/>
      <c r="Z826" s="599"/>
    </row>
    <row r="827" spans="1:26" ht="10.5" customHeight="1">
      <c r="A827" s="599"/>
      <c r="B827" s="599"/>
      <c r="C827" s="599"/>
      <c r="D827" s="599"/>
      <c r="E827" s="599"/>
      <c r="F827" s="599"/>
      <c r="G827" s="599"/>
      <c r="H827" s="599"/>
      <c r="I827" s="599"/>
      <c r="J827" s="599"/>
      <c r="K827" s="599"/>
      <c r="L827" s="599"/>
      <c r="M827" s="599"/>
      <c r="N827" s="599"/>
      <c r="O827" s="599"/>
      <c r="P827" s="599"/>
      <c r="Q827" s="599"/>
      <c r="R827" s="599"/>
      <c r="S827" s="599"/>
      <c r="T827" s="599"/>
      <c r="U827" s="599"/>
      <c r="V827" s="599"/>
      <c r="W827" s="599"/>
      <c r="X827" s="599"/>
      <c r="Y827" s="599"/>
      <c r="Z827" s="599"/>
    </row>
    <row r="828" spans="1:26" ht="10.5" customHeight="1">
      <c r="A828" s="599"/>
      <c r="B828" s="599"/>
      <c r="C828" s="599"/>
      <c r="D828" s="599"/>
      <c r="E828" s="599"/>
      <c r="F828" s="599"/>
      <c r="G828" s="599"/>
      <c r="H828" s="599"/>
      <c r="I828" s="599"/>
      <c r="J828" s="599"/>
      <c r="K828" s="599"/>
      <c r="L828" s="599"/>
      <c r="M828" s="599"/>
      <c r="N828" s="599"/>
      <c r="O828" s="599"/>
      <c r="P828" s="599"/>
      <c r="Q828" s="599"/>
      <c r="R828" s="599"/>
      <c r="S828" s="599"/>
      <c r="T828" s="599"/>
      <c r="U828" s="599"/>
      <c r="V828" s="599"/>
      <c r="W828" s="599"/>
      <c r="X828" s="599"/>
      <c r="Y828" s="599"/>
      <c r="Z828" s="599"/>
    </row>
    <row r="829" spans="1:26" ht="10.5" customHeight="1">
      <c r="A829" s="599"/>
      <c r="B829" s="599"/>
      <c r="C829" s="599"/>
      <c r="D829" s="599"/>
      <c r="E829" s="599"/>
      <c r="F829" s="599"/>
      <c r="G829" s="599"/>
      <c r="H829" s="599"/>
      <c r="I829" s="599"/>
      <c r="J829" s="599"/>
      <c r="K829" s="599"/>
      <c r="L829" s="599"/>
      <c r="M829" s="599"/>
      <c r="N829" s="599"/>
      <c r="O829" s="599"/>
      <c r="P829" s="599"/>
      <c r="Q829" s="599"/>
      <c r="R829" s="599"/>
      <c r="S829" s="599"/>
      <c r="T829" s="599"/>
      <c r="U829" s="599"/>
      <c r="V829" s="599"/>
      <c r="W829" s="599"/>
      <c r="X829" s="599"/>
      <c r="Y829" s="599"/>
      <c r="Z829" s="599"/>
    </row>
    <row r="830" spans="1:26" ht="10.5" customHeight="1">
      <c r="A830" s="599"/>
      <c r="B830" s="599"/>
      <c r="C830" s="599"/>
      <c r="D830" s="599"/>
      <c r="E830" s="599"/>
      <c r="F830" s="599"/>
      <c r="G830" s="599"/>
      <c r="H830" s="599"/>
      <c r="I830" s="599"/>
      <c r="J830" s="599"/>
      <c r="K830" s="599"/>
      <c r="L830" s="599"/>
      <c r="M830" s="599"/>
      <c r="N830" s="599"/>
      <c r="O830" s="599"/>
      <c r="P830" s="599"/>
      <c r="Q830" s="599"/>
      <c r="R830" s="599"/>
      <c r="S830" s="599"/>
      <c r="T830" s="599"/>
      <c r="U830" s="599"/>
      <c r="V830" s="599"/>
      <c r="W830" s="599"/>
      <c r="X830" s="599"/>
      <c r="Y830" s="599"/>
      <c r="Z830" s="599"/>
    </row>
    <row r="831" spans="1:26" ht="10.5" customHeight="1">
      <c r="A831" s="599"/>
      <c r="B831" s="599"/>
      <c r="C831" s="599"/>
      <c r="D831" s="599"/>
      <c r="E831" s="599"/>
      <c r="F831" s="599"/>
      <c r="G831" s="599"/>
      <c r="H831" s="599"/>
      <c r="I831" s="599"/>
      <c r="J831" s="599"/>
      <c r="K831" s="599"/>
      <c r="L831" s="599"/>
      <c r="M831" s="599"/>
      <c r="N831" s="599"/>
      <c r="O831" s="599"/>
      <c r="P831" s="599"/>
      <c r="Q831" s="599"/>
      <c r="R831" s="599"/>
      <c r="S831" s="599"/>
      <c r="T831" s="599"/>
      <c r="U831" s="599"/>
      <c r="V831" s="599"/>
      <c r="W831" s="599"/>
      <c r="X831" s="599"/>
      <c r="Y831" s="599"/>
      <c r="Z831" s="599"/>
    </row>
    <row r="832" spans="1:26" ht="10.5" customHeight="1">
      <c r="A832" s="599"/>
      <c r="B832" s="599"/>
      <c r="C832" s="599"/>
      <c r="D832" s="599"/>
      <c r="E832" s="599"/>
      <c r="F832" s="599"/>
      <c r="G832" s="599"/>
      <c r="H832" s="599"/>
      <c r="I832" s="599"/>
      <c r="J832" s="599"/>
      <c r="K832" s="599"/>
      <c r="L832" s="599"/>
      <c r="M832" s="599"/>
      <c r="N832" s="599"/>
      <c r="O832" s="599"/>
      <c r="P832" s="599"/>
      <c r="Q832" s="599"/>
      <c r="R832" s="599"/>
      <c r="S832" s="599"/>
      <c r="T832" s="599"/>
      <c r="U832" s="599"/>
      <c r="V832" s="599"/>
      <c r="W832" s="599"/>
      <c r="X832" s="599"/>
      <c r="Y832" s="599"/>
      <c r="Z832" s="599"/>
    </row>
    <row r="833" spans="1:26" ht="10.5" customHeight="1">
      <c r="A833" s="599"/>
      <c r="B833" s="599"/>
      <c r="C833" s="599"/>
      <c r="D833" s="599"/>
      <c r="E833" s="599"/>
      <c r="F833" s="599"/>
      <c r="G833" s="599"/>
      <c r="H833" s="599"/>
      <c r="I833" s="599"/>
      <c r="J833" s="599"/>
      <c r="K833" s="599"/>
      <c r="L833" s="599"/>
      <c r="M833" s="599"/>
      <c r="N833" s="599"/>
      <c r="O833" s="599"/>
      <c r="P833" s="599"/>
      <c r="Q833" s="599"/>
      <c r="R833" s="599"/>
      <c r="S833" s="599"/>
      <c r="T833" s="599"/>
      <c r="U833" s="599"/>
      <c r="V833" s="599"/>
      <c r="W833" s="599"/>
      <c r="X833" s="599"/>
      <c r="Y833" s="599"/>
      <c r="Z833" s="599"/>
    </row>
    <row r="834" spans="1:26" ht="10.5" customHeight="1">
      <c r="A834" s="599"/>
      <c r="B834" s="599"/>
      <c r="C834" s="599"/>
      <c r="D834" s="599"/>
      <c r="E834" s="599"/>
      <c r="F834" s="599"/>
      <c r="G834" s="599"/>
      <c r="H834" s="599"/>
      <c r="I834" s="599"/>
      <c r="J834" s="599"/>
      <c r="K834" s="599"/>
      <c r="L834" s="599"/>
      <c r="M834" s="599"/>
      <c r="N834" s="599"/>
      <c r="O834" s="599"/>
      <c r="P834" s="599"/>
      <c r="Q834" s="599"/>
      <c r="R834" s="599"/>
      <c r="S834" s="599"/>
      <c r="T834" s="599"/>
      <c r="U834" s="599"/>
      <c r="V834" s="599"/>
      <c r="W834" s="599"/>
      <c r="X834" s="599"/>
      <c r="Y834" s="599"/>
      <c r="Z834" s="599"/>
    </row>
    <row r="835" spans="1:26" ht="10.5" customHeight="1">
      <c r="A835" s="599"/>
      <c r="B835" s="599"/>
      <c r="C835" s="599"/>
      <c r="D835" s="599"/>
      <c r="E835" s="599"/>
      <c r="F835" s="599"/>
      <c r="G835" s="599"/>
      <c r="H835" s="599"/>
      <c r="I835" s="599"/>
      <c r="J835" s="599"/>
      <c r="K835" s="599"/>
      <c r="L835" s="599"/>
      <c r="M835" s="599"/>
      <c r="N835" s="599"/>
      <c r="O835" s="599"/>
      <c r="P835" s="599"/>
      <c r="Q835" s="599"/>
      <c r="R835" s="599"/>
      <c r="S835" s="599"/>
      <c r="T835" s="599"/>
      <c r="U835" s="599"/>
      <c r="V835" s="599"/>
      <c r="W835" s="599"/>
      <c r="X835" s="599"/>
      <c r="Y835" s="599"/>
      <c r="Z835" s="599"/>
    </row>
    <row r="836" spans="1:26" ht="10.5" customHeight="1">
      <c r="A836" s="599"/>
      <c r="B836" s="599"/>
      <c r="C836" s="599"/>
      <c r="D836" s="599"/>
      <c r="E836" s="599"/>
      <c r="F836" s="599"/>
      <c r="G836" s="599"/>
      <c r="H836" s="599"/>
      <c r="I836" s="599"/>
      <c r="J836" s="599"/>
      <c r="K836" s="599"/>
      <c r="L836" s="599"/>
      <c r="M836" s="599"/>
      <c r="N836" s="599"/>
      <c r="O836" s="599"/>
      <c r="P836" s="599"/>
      <c r="Q836" s="599"/>
      <c r="R836" s="599"/>
      <c r="S836" s="599"/>
      <c r="T836" s="599"/>
      <c r="U836" s="599"/>
      <c r="V836" s="599"/>
      <c r="W836" s="599"/>
      <c r="X836" s="599"/>
      <c r="Y836" s="599"/>
      <c r="Z836" s="599"/>
    </row>
    <row r="837" spans="1:26" ht="10.5" customHeight="1">
      <c r="A837" s="599"/>
      <c r="B837" s="599"/>
      <c r="C837" s="599"/>
      <c r="D837" s="599"/>
      <c r="E837" s="599"/>
      <c r="F837" s="599"/>
      <c r="G837" s="599"/>
      <c r="H837" s="599"/>
      <c r="I837" s="599"/>
      <c r="J837" s="599"/>
      <c r="K837" s="599"/>
      <c r="L837" s="599"/>
      <c r="M837" s="599"/>
      <c r="N837" s="599"/>
      <c r="O837" s="599"/>
      <c r="P837" s="599"/>
      <c r="Q837" s="599"/>
      <c r="R837" s="599"/>
      <c r="S837" s="599"/>
      <c r="T837" s="599"/>
      <c r="U837" s="599"/>
      <c r="V837" s="599"/>
      <c r="W837" s="599"/>
      <c r="X837" s="599"/>
      <c r="Y837" s="599"/>
      <c r="Z837" s="599"/>
    </row>
    <row r="838" spans="1:26" ht="10.5" customHeight="1">
      <c r="A838" s="599"/>
      <c r="B838" s="599"/>
      <c r="C838" s="599"/>
      <c r="D838" s="599"/>
      <c r="E838" s="599"/>
      <c r="F838" s="599"/>
      <c r="G838" s="599"/>
      <c r="H838" s="599"/>
      <c r="I838" s="599"/>
      <c r="J838" s="599"/>
      <c r="K838" s="599"/>
      <c r="L838" s="599"/>
      <c r="M838" s="599"/>
      <c r="N838" s="599"/>
      <c r="O838" s="599"/>
      <c r="P838" s="599"/>
      <c r="Q838" s="599"/>
      <c r="R838" s="599"/>
      <c r="S838" s="599"/>
      <c r="T838" s="599"/>
      <c r="U838" s="599"/>
      <c r="V838" s="599"/>
      <c r="W838" s="599"/>
      <c r="X838" s="599"/>
      <c r="Y838" s="599"/>
      <c r="Z838" s="599"/>
    </row>
    <row r="839" spans="1:26" ht="10.5" customHeight="1">
      <c r="A839" s="599"/>
      <c r="B839" s="599"/>
      <c r="C839" s="599"/>
      <c r="D839" s="599"/>
      <c r="E839" s="599"/>
      <c r="F839" s="599"/>
      <c r="G839" s="599"/>
      <c r="H839" s="599"/>
      <c r="I839" s="599"/>
      <c r="J839" s="599"/>
      <c r="K839" s="599"/>
      <c r="L839" s="599"/>
      <c r="M839" s="599"/>
      <c r="N839" s="599"/>
      <c r="O839" s="599"/>
      <c r="P839" s="599"/>
      <c r="Q839" s="599"/>
      <c r="R839" s="599"/>
      <c r="S839" s="599"/>
      <c r="T839" s="599"/>
      <c r="U839" s="599"/>
      <c r="V839" s="599"/>
      <c r="W839" s="599"/>
      <c r="X839" s="599"/>
      <c r="Y839" s="599"/>
      <c r="Z839" s="599"/>
    </row>
    <row r="840" spans="1:26" ht="10.5" customHeight="1">
      <c r="A840" s="599"/>
      <c r="B840" s="599"/>
      <c r="C840" s="599"/>
      <c r="D840" s="599"/>
      <c r="E840" s="599"/>
      <c r="F840" s="599"/>
      <c r="G840" s="599"/>
      <c r="H840" s="599"/>
      <c r="I840" s="599"/>
      <c r="J840" s="599"/>
      <c r="K840" s="599"/>
      <c r="L840" s="599"/>
      <c r="M840" s="599"/>
      <c r="N840" s="599"/>
      <c r="O840" s="599"/>
      <c r="P840" s="599"/>
      <c r="Q840" s="599"/>
      <c r="R840" s="599"/>
      <c r="S840" s="599"/>
      <c r="T840" s="599"/>
      <c r="U840" s="599"/>
      <c r="V840" s="599"/>
      <c r="W840" s="599"/>
      <c r="X840" s="599"/>
      <c r="Y840" s="599"/>
      <c r="Z840" s="599"/>
    </row>
    <row r="841" spans="1:26" ht="10.5" customHeight="1">
      <c r="A841" s="599"/>
      <c r="B841" s="599"/>
      <c r="C841" s="599"/>
      <c r="D841" s="599"/>
      <c r="E841" s="599"/>
      <c r="F841" s="599"/>
      <c r="G841" s="599"/>
      <c r="H841" s="599"/>
      <c r="I841" s="599"/>
      <c r="J841" s="599"/>
      <c r="K841" s="599"/>
      <c r="L841" s="599"/>
      <c r="M841" s="599"/>
      <c r="N841" s="599"/>
      <c r="O841" s="599"/>
      <c r="P841" s="599"/>
      <c r="Q841" s="599"/>
      <c r="R841" s="599"/>
      <c r="S841" s="599"/>
      <c r="T841" s="599"/>
      <c r="U841" s="599"/>
      <c r="V841" s="599"/>
      <c r="W841" s="599"/>
      <c r="X841" s="599"/>
      <c r="Y841" s="599"/>
      <c r="Z841" s="599"/>
    </row>
    <row r="842" spans="1:26" ht="10.5" customHeight="1">
      <c r="A842" s="599"/>
      <c r="B842" s="599"/>
      <c r="C842" s="599"/>
      <c r="D842" s="599"/>
      <c r="E842" s="599"/>
      <c r="F842" s="599"/>
      <c r="G842" s="599"/>
      <c r="H842" s="599"/>
      <c r="I842" s="599"/>
      <c r="J842" s="599"/>
      <c r="K842" s="599"/>
      <c r="L842" s="599"/>
      <c r="M842" s="599"/>
      <c r="N842" s="599"/>
      <c r="O842" s="599"/>
      <c r="P842" s="599"/>
      <c r="Q842" s="599"/>
      <c r="R842" s="599"/>
      <c r="S842" s="599"/>
      <c r="T842" s="599"/>
      <c r="U842" s="599"/>
      <c r="V842" s="599"/>
      <c r="W842" s="599"/>
      <c r="X842" s="599"/>
      <c r="Y842" s="599"/>
      <c r="Z842" s="599"/>
    </row>
    <row r="843" spans="1:26" ht="10.5" customHeight="1">
      <c r="A843" s="599"/>
      <c r="B843" s="599"/>
      <c r="C843" s="599"/>
      <c r="D843" s="599"/>
      <c r="E843" s="599"/>
      <c r="F843" s="599"/>
      <c r="G843" s="599"/>
      <c r="H843" s="599"/>
      <c r="I843" s="599"/>
      <c r="J843" s="599"/>
      <c r="K843" s="599"/>
      <c r="L843" s="599"/>
      <c r="M843" s="599"/>
      <c r="N843" s="599"/>
      <c r="O843" s="599"/>
      <c r="P843" s="599"/>
      <c r="Q843" s="599"/>
      <c r="R843" s="599"/>
      <c r="S843" s="599"/>
      <c r="T843" s="599"/>
      <c r="U843" s="599"/>
      <c r="V843" s="599"/>
      <c r="W843" s="599"/>
      <c r="X843" s="599"/>
      <c r="Y843" s="599"/>
      <c r="Z843" s="599"/>
    </row>
    <row r="844" spans="1:26" ht="10.5" customHeight="1">
      <c r="A844" s="599"/>
      <c r="B844" s="599"/>
      <c r="C844" s="599"/>
      <c r="D844" s="599"/>
      <c r="E844" s="599"/>
      <c r="F844" s="599"/>
      <c r="G844" s="599"/>
      <c r="H844" s="599"/>
      <c r="I844" s="599"/>
      <c r="J844" s="599"/>
      <c r="K844" s="599"/>
      <c r="L844" s="599"/>
      <c r="M844" s="599"/>
      <c r="N844" s="599"/>
      <c r="O844" s="599"/>
      <c r="P844" s="599"/>
      <c r="Q844" s="599"/>
      <c r="R844" s="599"/>
      <c r="S844" s="599"/>
      <c r="T844" s="599"/>
      <c r="U844" s="599"/>
      <c r="V844" s="599"/>
      <c r="W844" s="599"/>
      <c r="X844" s="599"/>
      <c r="Y844" s="599"/>
      <c r="Z844" s="599"/>
    </row>
    <row r="845" spans="1:26" ht="10.5" customHeight="1">
      <c r="A845" s="599"/>
      <c r="B845" s="599"/>
      <c r="C845" s="599"/>
      <c r="D845" s="599"/>
      <c r="E845" s="599"/>
      <c r="F845" s="599"/>
      <c r="G845" s="599"/>
      <c r="H845" s="599"/>
      <c r="I845" s="599"/>
      <c r="J845" s="599"/>
      <c r="K845" s="599"/>
      <c r="L845" s="599"/>
      <c r="M845" s="599"/>
      <c r="N845" s="599"/>
      <c r="O845" s="599"/>
      <c r="P845" s="599"/>
      <c r="Q845" s="599"/>
      <c r="R845" s="599"/>
      <c r="S845" s="599"/>
      <c r="T845" s="599"/>
      <c r="U845" s="599"/>
      <c r="V845" s="599"/>
      <c r="W845" s="599"/>
      <c r="X845" s="599"/>
      <c r="Y845" s="599"/>
      <c r="Z845" s="599"/>
    </row>
    <row r="846" spans="1:26" ht="10.5" customHeight="1">
      <c r="A846" s="599"/>
      <c r="B846" s="599"/>
      <c r="C846" s="599"/>
      <c r="D846" s="599"/>
      <c r="E846" s="599"/>
      <c r="F846" s="599"/>
      <c r="G846" s="599"/>
      <c r="H846" s="599"/>
      <c r="I846" s="599"/>
      <c r="J846" s="599"/>
      <c r="K846" s="599"/>
      <c r="L846" s="599"/>
      <c r="M846" s="599"/>
      <c r="N846" s="599"/>
      <c r="O846" s="599"/>
      <c r="P846" s="599"/>
      <c r="Q846" s="599"/>
      <c r="R846" s="599"/>
      <c r="S846" s="599"/>
      <c r="T846" s="599"/>
      <c r="U846" s="599"/>
      <c r="V846" s="599"/>
      <c r="W846" s="599"/>
      <c r="X846" s="599"/>
      <c r="Y846" s="599"/>
      <c r="Z846" s="599"/>
    </row>
    <row r="847" spans="1:26" ht="10.5" customHeight="1">
      <c r="A847" s="599"/>
      <c r="B847" s="599"/>
      <c r="C847" s="599"/>
      <c r="D847" s="599"/>
      <c r="E847" s="599"/>
      <c r="F847" s="599"/>
      <c r="G847" s="599"/>
      <c r="H847" s="599"/>
      <c r="I847" s="599"/>
      <c r="J847" s="599"/>
      <c r="K847" s="599"/>
      <c r="L847" s="599"/>
      <c r="M847" s="599"/>
      <c r="N847" s="599"/>
      <c r="O847" s="599"/>
      <c r="P847" s="599"/>
      <c r="Q847" s="599"/>
      <c r="R847" s="599"/>
      <c r="S847" s="599"/>
      <c r="T847" s="599"/>
      <c r="U847" s="599"/>
      <c r="V847" s="599"/>
      <c r="W847" s="599"/>
      <c r="X847" s="599"/>
      <c r="Y847" s="599"/>
      <c r="Z847" s="599"/>
    </row>
    <row r="848" spans="1:26" ht="10.5" customHeight="1">
      <c r="A848" s="599"/>
      <c r="B848" s="599"/>
      <c r="C848" s="599"/>
      <c r="D848" s="599"/>
      <c r="E848" s="599"/>
      <c r="F848" s="599"/>
      <c r="G848" s="599"/>
      <c r="H848" s="599"/>
      <c r="I848" s="599"/>
      <c r="J848" s="599"/>
      <c r="K848" s="599"/>
      <c r="L848" s="599"/>
      <c r="M848" s="599"/>
      <c r="N848" s="599"/>
      <c r="O848" s="599"/>
      <c r="P848" s="599"/>
      <c r="Q848" s="599"/>
      <c r="R848" s="599"/>
      <c r="S848" s="599"/>
      <c r="T848" s="599"/>
      <c r="U848" s="599"/>
      <c r="V848" s="599"/>
      <c r="W848" s="599"/>
      <c r="X848" s="599"/>
      <c r="Y848" s="599"/>
      <c r="Z848" s="599"/>
    </row>
    <row r="849" spans="1:26" ht="10.5" customHeight="1">
      <c r="A849" s="599"/>
      <c r="B849" s="599"/>
      <c r="C849" s="599"/>
      <c r="D849" s="599"/>
      <c r="E849" s="599"/>
      <c r="F849" s="599"/>
      <c r="G849" s="599"/>
      <c r="H849" s="599"/>
      <c r="I849" s="599"/>
      <c r="J849" s="599"/>
      <c r="K849" s="599"/>
      <c r="L849" s="599"/>
      <c r="M849" s="599"/>
      <c r="N849" s="599"/>
      <c r="O849" s="599"/>
      <c r="P849" s="599"/>
      <c r="Q849" s="599"/>
      <c r="R849" s="599"/>
      <c r="S849" s="599"/>
      <c r="T849" s="599"/>
      <c r="U849" s="599"/>
      <c r="V849" s="599"/>
      <c r="W849" s="599"/>
      <c r="X849" s="599"/>
      <c r="Y849" s="599"/>
      <c r="Z849" s="599"/>
    </row>
    <row r="850" spans="1:26" ht="10.5" customHeight="1">
      <c r="A850" s="599"/>
      <c r="B850" s="599"/>
      <c r="C850" s="599"/>
      <c r="D850" s="599"/>
      <c r="E850" s="599"/>
      <c r="F850" s="599"/>
      <c r="G850" s="599"/>
      <c r="H850" s="599"/>
      <c r="I850" s="599"/>
      <c r="J850" s="599"/>
      <c r="K850" s="599"/>
      <c r="L850" s="599"/>
      <c r="M850" s="599"/>
      <c r="N850" s="599"/>
      <c r="O850" s="599"/>
      <c r="P850" s="599"/>
      <c r="Q850" s="599"/>
      <c r="R850" s="599"/>
      <c r="S850" s="599"/>
      <c r="T850" s="599"/>
      <c r="U850" s="599"/>
      <c r="V850" s="599"/>
      <c r="W850" s="599"/>
      <c r="X850" s="599"/>
      <c r="Y850" s="599"/>
      <c r="Z850" s="599"/>
    </row>
    <row r="851" spans="1:26" ht="10.5" customHeight="1">
      <c r="A851" s="599"/>
      <c r="B851" s="599"/>
      <c r="C851" s="599"/>
      <c r="D851" s="599"/>
      <c r="E851" s="599"/>
      <c r="F851" s="599"/>
      <c r="G851" s="599"/>
      <c r="H851" s="599"/>
      <c r="I851" s="599"/>
      <c r="J851" s="599"/>
      <c r="K851" s="599"/>
      <c r="L851" s="599"/>
      <c r="M851" s="599"/>
      <c r="N851" s="599"/>
      <c r="O851" s="599"/>
      <c r="P851" s="599"/>
      <c r="Q851" s="599"/>
      <c r="R851" s="599"/>
      <c r="S851" s="599"/>
      <c r="T851" s="599"/>
      <c r="U851" s="599"/>
      <c r="V851" s="599"/>
      <c r="W851" s="599"/>
      <c r="X851" s="599"/>
      <c r="Y851" s="599"/>
      <c r="Z851" s="599"/>
    </row>
    <row r="852" spans="1:26" ht="10.5" customHeight="1">
      <c r="A852" s="599"/>
      <c r="B852" s="599"/>
      <c r="C852" s="599"/>
      <c r="D852" s="599"/>
      <c r="E852" s="599"/>
      <c r="F852" s="599"/>
      <c r="G852" s="599"/>
      <c r="H852" s="599"/>
      <c r="I852" s="599"/>
      <c r="J852" s="599"/>
      <c r="K852" s="599"/>
      <c r="L852" s="599"/>
      <c r="M852" s="599"/>
      <c r="N852" s="599"/>
      <c r="O852" s="599"/>
      <c r="P852" s="599"/>
      <c r="Q852" s="599"/>
      <c r="R852" s="599"/>
      <c r="S852" s="599"/>
      <c r="T852" s="599"/>
      <c r="U852" s="599"/>
      <c r="V852" s="599"/>
      <c r="W852" s="599"/>
      <c r="X852" s="599"/>
      <c r="Y852" s="599"/>
      <c r="Z852" s="599"/>
    </row>
    <row r="853" spans="1:26" ht="10.5" customHeight="1">
      <c r="A853" s="599"/>
      <c r="B853" s="599"/>
      <c r="C853" s="599"/>
      <c r="D853" s="599"/>
      <c r="E853" s="599"/>
      <c r="F853" s="599"/>
      <c r="G853" s="599"/>
      <c r="H853" s="599"/>
      <c r="I853" s="599"/>
      <c r="J853" s="599"/>
      <c r="K853" s="599"/>
      <c r="L853" s="599"/>
      <c r="M853" s="599"/>
      <c r="N853" s="599"/>
      <c r="O853" s="599"/>
      <c r="P853" s="599"/>
      <c r="Q853" s="599"/>
      <c r="R853" s="599"/>
      <c r="S853" s="599"/>
      <c r="T853" s="599"/>
      <c r="U853" s="599"/>
      <c r="V853" s="599"/>
      <c r="W853" s="599"/>
      <c r="X853" s="599"/>
      <c r="Y853" s="599"/>
      <c r="Z853" s="599"/>
    </row>
    <row r="854" spans="1:26" ht="10.5" customHeight="1">
      <c r="A854" s="599"/>
      <c r="B854" s="599"/>
      <c r="C854" s="599"/>
      <c r="D854" s="599"/>
      <c r="E854" s="599"/>
      <c r="F854" s="599"/>
      <c r="G854" s="599"/>
      <c r="H854" s="599"/>
      <c r="I854" s="599"/>
      <c r="J854" s="599"/>
      <c r="K854" s="599"/>
      <c r="L854" s="599"/>
      <c r="M854" s="599"/>
      <c r="N854" s="599"/>
      <c r="O854" s="599"/>
      <c r="P854" s="599"/>
      <c r="Q854" s="599"/>
      <c r="R854" s="599"/>
      <c r="S854" s="599"/>
      <c r="T854" s="599"/>
      <c r="U854" s="599"/>
      <c r="V854" s="599"/>
      <c r="W854" s="599"/>
      <c r="X854" s="599"/>
      <c r="Y854" s="599"/>
      <c r="Z854" s="599"/>
    </row>
    <row r="855" spans="1:26" ht="10.5" customHeight="1">
      <c r="A855" s="599"/>
      <c r="B855" s="599"/>
      <c r="C855" s="599"/>
      <c r="D855" s="599"/>
      <c r="E855" s="599"/>
      <c r="F855" s="599"/>
      <c r="G855" s="599"/>
      <c r="H855" s="599"/>
      <c r="I855" s="599"/>
      <c r="J855" s="599"/>
      <c r="K855" s="599"/>
      <c r="L855" s="599"/>
      <c r="M855" s="599"/>
      <c r="N855" s="599"/>
      <c r="O855" s="599"/>
      <c r="P855" s="599"/>
      <c r="Q855" s="599"/>
      <c r="R855" s="599"/>
      <c r="S855" s="599"/>
      <c r="T855" s="599"/>
      <c r="U855" s="599"/>
      <c r="V855" s="599"/>
      <c r="W855" s="599"/>
      <c r="X855" s="599"/>
      <c r="Y855" s="599"/>
      <c r="Z855" s="599"/>
    </row>
    <row r="856" spans="1:26" ht="10.5" customHeight="1">
      <c r="A856" s="599"/>
      <c r="B856" s="599"/>
      <c r="C856" s="599"/>
      <c r="D856" s="599"/>
      <c r="E856" s="599"/>
      <c r="F856" s="599"/>
      <c r="G856" s="599"/>
      <c r="H856" s="599"/>
      <c r="I856" s="599"/>
      <c r="J856" s="599"/>
      <c r="K856" s="599"/>
      <c r="L856" s="599"/>
      <c r="M856" s="599"/>
      <c r="N856" s="599"/>
      <c r="O856" s="599"/>
      <c r="P856" s="599"/>
      <c r="Q856" s="599"/>
      <c r="R856" s="599"/>
      <c r="S856" s="599"/>
      <c r="T856" s="599"/>
      <c r="U856" s="599"/>
      <c r="V856" s="599"/>
      <c r="W856" s="599"/>
      <c r="X856" s="599"/>
      <c r="Y856" s="599"/>
      <c r="Z856" s="599"/>
    </row>
    <row r="857" spans="1:26" ht="10.5" customHeight="1">
      <c r="A857" s="599"/>
      <c r="B857" s="599"/>
      <c r="C857" s="599"/>
      <c r="D857" s="599"/>
      <c r="E857" s="599"/>
      <c r="F857" s="599"/>
      <c r="G857" s="599"/>
      <c r="H857" s="599"/>
      <c r="I857" s="599"/>
      <c r="J857" s="599"/>
      <c r="K857" s="599"/>
      <c r="L857" s="599"/>
      <c r="M857" s="599"/>
      <c r="N857" s="599"/>
      <c r="O857" s="599"/>
      <c r="P857" s="599"/>
      <c r="Q857" s="599"/>
      <c r="R857" s="599"/>
      <c r="S857" s="599"/>
      <c r="T857" s="599"/>
      <c r="U857" s="599"/>
      <c r="V857" s="599"/>
      <c r="W857" s="599"/>
      <c r="X857" s="599"/>
      <c r="Y857" s="599"/>
      <c r="Z857" s="599"/>
    </row>
    <row r="858" spans="1:26" ht="10.5" customHeight="1">
      <c r="A858" s="599"/>
      <c r="B858" s="599"/>
      <c r="C858" s="599"/>
      <c r="D858" s="599"/>
      <c r="E858" s="599"/>
      <c r="F858" s="599"/>
      <c r="G858" s="599"/>
      <c r="H858" s="599"/>
      <c r="I858" s="599"/>
      <c r="J858" s="599"/>
      <c r="K858" s="599"/>
      <c r="L858" s="599"/>
      <c r="M858" s="599"/>
      <c r="N858" s="599"/>
      <c r="O858" s="599"/>
      <c r="P858" s="599"/>
      <c r="Q858" s="599"/>
      <c r="R858" s="599"/>
      <c r="S858" s="599"/>
      <c r="T858" s="599"/>
      <c r="U858" s="599"/>
      <c r="V858" s="599"/>
      <c r="W858" s="599"/>
      <c r="X858" s="599"/>
      <c r="Y858" s="599"/>
      <c r="Z858" s="599"/>
    </row>
    <row r="859" spans="1:26" ht="10.5" customHeight="1">
      <c r="A859" s="599"/>
      <c r="B859" s="599"/>
      <c r="C859" s="599"/>
      <c r="D859" s="599"/>
      <c r="E859" s="599"/>
      <c r="F859" s="599"/>
      <c r="G859" s="599"/>
      <c r="H859" s="599"/>
      <c r="I859" s="599"/>
      <c r="J859" s="599"/>
      <c r="K859" s="599"/>
      <c r="L859" s="599"/>
      <c r="M859" s="599"/>
      <c r="N859" s="599"/>
      <c r="O859" s="599"/>
      <c r="P859" s="599"/>
      <c r="Q859" s="599"/>
      <c r="R859" s="599"/>
      <c r="S859" s="599"/>
      <c r="T859" s="599"/>
      <c r="U859" s="599"/>
      <c r="V859" s="599"/>
      <c r="W859" s="599"/>
      <c r="X859" s="599"/>
      <c r="Y859" s="599"/>
      <c r="Z859" s="599"/>
    </row>
    <row r="860" spans="1:26" ht="10.5" customHeight="1">
      <c r="A860" s="599"/>
      <c r="B860" s="599"/>
      <c r="C860" s="599"/>
      <c r="D860" s="599"/>
      <c r="E860" s="599"/>
      <c r="F860" s="599"/>
      <c r="G860" s="599"/>
      <c r="H860" s="599"/>
      <c r="I860" s="599"/>
      <c r="J860" s="599"/>
      <c r="K860" s="599"/>
      <c r="L860" s="599"/>
      <c r="M860" s="599"/>
      <c r="N860" s="599"/>
      <c r="O860" s="599"/>
      <c r="P860" s="599"/>
      <c r="Q860" s="599"/>
      <c r="R860" s="599"/>
      <c r="S860" s="599"/>
      <c r="T860" s="599"/>
      <c r="U860" s="599"/>
      <c r="V860" s="599"/>
      <c r="W860" s="599"/>
      <c r="X860" s="599"/>
      <c r="Y860" s="599"/>
      <c r="Z860" s="599"/>
    </row>
    <row r="861" spans="1:26" ht="10.5" customHeight="1">
      <c r="A861" s="599"/>
      <c r="B861" s="599"/>
      <c r="C861" s="599"/>
      <c r="D861" s="599"/>
      <c r="E861" s="599"/>
      <c r="F861" s="599"/>
      <c r="G861" s="599"/>
      <c r="H861" s="599"/>
      <c r="I861" s="599"/>
      <c r="J861" s="599"/>
      <c r="K861" s="599"/>
      <c r="L861" s="599"/>
      <c r="M861" s="599"/>
      <c r="N861" s="599"/>
      <c r="O861" s="599"/>
      <c r="P861" s="599"/>
      <c r="Q861" s="599"/>
      <c r="R861" s="599"/>
      <c r="S861" s="599"/>
      <c r="T861" s="599"/>
      <c r="U861" s="599"/>
      <c r="V861" s="599"/>
      <c r="W861" s="599"/>
      <c r="X861" s="599"/>
      <c r="Y861" s="599"/>
      <c r="Z861" s="599"/>
    </row>
    <row r="862" spans="1:26" ht="10.5" customHeight="1">
      <c r="A862" s="599"/>
      <c r="B862" s="599"/>
      <c r="C862" s="599"/>
      <c r="D862" s="599"/>
      <c r="E862" s="599"/>
      <c r="F862" s="599"/>
      <c r="G862" s="599"/>
      <c r="H862" s="599"/>
      <c r="I862" s="599"/>
      <c r="J862" s="599"/>
      <c r="K862" s="599"/>
      <c r="L862" s="599"/>
      <c r="M862" s="599"/>
      <c r="N862" s="599"/>
      <c r="O862" s="599"/>
      <c r="P862" s="599"/>
      <c r="Q862" s="599"/>
      <c r="R862" s="599"/>
      <c r="S862" s="599"/>
      <c r="T862" s="599"/>
      <c r="U862" s="599"/>
      <c r="V862" s="599"/>
      <c r="W862" s="599"/>
      <c r="X862" s="599"/>
      <c r="Y862" s="599"/>
      <c r="Z862" s="599"/>
    </row>
    <row r="863" spans="1:26" ht="10.5" customHeight="1">
      <c r="A863" s="599"/>
      <c r="B863" s="599"/>
      <c r="C863" s="599"/>
      <c r="D863" s="599"/>
      <c r="E863" s="599"/>
      <c r="F863" s="599"/>
      <c r="G863" s="599"/>
      <c r="H863" s="599"/>
      <c r="I863" s="599"/>
      <c r="J863" s="599"/>
      <c r="K863" s="599"/>
      <c r="L863" s="599"/>
      <c r="M863" s="599"/>
      <c r="N863" s="599"/>
      <c r="O863" s="599"/>
      <c r="P863" s="599"/>
      <c r="Q863" s="599"/>
      <c r="R863" s="599"/>
      <c r="S863" s="599"/>
      <c r="T863" s="599"/>
      <c r="U863" s="599"/>
      <c r="V863" s="599"/>
      <c r="W863" s="599"/>
      <c r="X863" s="599"/>
      <c r="Y863" s="599"/>
      <c r="Z863" s="599"/>
    </row>
    <row r="864" spans="1:26" ht="10.5" customHeight="1">
      <c r="A864" s="599"/>
      <c r="B864" s="599"/>
      <c r="C864" s="599"/>
      <c r="D864" s="599"/>
      <c r="E864" s="599"/>
      <c r="F864" s="599"/>
      <c r="G864" s="599"/>
      <c r="H864" s="599"/>
      <c r="I864" s="599"/>
      <c r="J864" s="599"/>
      <c r="K864" s="599"/>
      <c r="L864" s="599"/>
      <c r="M864" s="599"/>
      <c r="N864" s="599"/>
      <c r="O864" s="599"/>
      <c r="P864" s="599"/>
      <c r="Q864" s="599"/>
      <c r="R864" s="599"/>
      <c r="S864" s="599"/>
      <c r="T864" s="599"/>
      <c r="U864" s="599"/>
      <c r="V864" s="599"/>
      <c r="W864" s="599"/>
      <c r="X864" s="599"/>
      <c r="Y864" s="599"/>
      <c r="Z864" s="599"/>
    </row>
    <row r="865" spans="1:26" ht="10.5" customHeight="1">
      <c r="A865" s="599"/>
      <c r="B865" s="599"/>
      <c r="C865" s="599"/>
      <c r="D865" s="599"/>
      <c r="E865" s="599"/>
      <c r="F865" s="599"/>
      <c r="G865" s="599"/>
      <c r="H865" s="599"/>
      <c r="I865" s="599"/>
      <c r="J865" s="599"/>
      <c r="K865" s="599"/>
      <c r="L865" s="599"/>
      <c r="M865" s="599"/>
      <c r="N865" s="599"/>
      <c r="O865" s="599"/>
      <c r="P865" s="599"/>
      <c r="Q865" s="599"/>
      <c r="R865" s="599"/>
      <c r="S865" s="599"/>
      <c r="T865" s="599"/>
      <c r="U865" s="599"/>
      <c r="V865" s="599"/>
      <c r="W865" s="599"/>
      <c r="X865" s="599"/>
      <c r="Y865" s="599"/>
      <c r="Z865" s="599"/>
    </row>
    <row r="866" spans="1:26" ht="10.5" customHeight="1">
      <c r="A866" s="599"/>
      <c r="B866" s="599"/>
      <c r="C866" s="599"/>
      <c r="D866" s="599"/>
      <c r="E866" s="599"/>
      <c r="F866" s="599"/>
      <c r="G866" s="599"/>
      <c r="H866" s="599"/>
      <c r="I866" s="599"/>
      <c r="J866" s="599"/>
      <c r="K866" s="599"/>
      <c r="L866" s="599"/>
      <c r="M866" s="599"/>
      <c r="N866" s="599"/>
      <c r="O866" s="599"/>
      <c r="P866" s="599"/>
      <c r="Q866" s="599"/>
      <c r="R866" s="599"/>
      <c r="S866" s="599"/>
      <c r="T866" s="599"/>
      <c r="U866" s="599"/>
      <c r="V866" s="599"/>
      <c r="W866" s="599"/>
      <c r="X866" s="599"/>
      <c r="Y866" s="599"/>
      <c r="Z866" s="599"/>
    </row>
    <row r="867" spans="1:26" ht="10.5" customHeight="1">
      <c r="A867" s="599"/>
      <c r="B867" s="599"/>
      <c r="C867" s="599"/>
      <c r="D867" s="599"/>
      <c r="E867" s="599"/>
      <c r="F867" s="599"/>
      <c r="G867" s="599"/>
      <c r="H867" s="599"/>
      <c r="I867" s="599"/>
      <c r="J867" s="599"/>
      <c r="K867" s="599"/>
      <c r="L867" s="599"/>
      <c r="M867" s="599"/>
      <c r="N867" s="599"/>
      <c r="O867" s="599"/>
      <c r="P867" s="599"/>
      <c r="Q867" s="599"/>
      <c r="R867" s="599"/>
      <c r="S867" s="599"/>
      <c r="T867" s="599"/>
      <c r="U867" s="599"/>
      <c r="V867" s="599"/>
      <c r="W867" s="599"/>
      <c r="X867" s="599"/>
      <c r="Y867" s="599"/>
      <c r="Z867" s="599"/>
    </row>
    <row r="868" spans="1:26" ht="10.5" customHeight="1">
      <c r="A868" s="599"/>
      <c r="B868" s="599"/>
      <c r="C868" s="599"/>
      <c r="D868" s="599"/>
      <c r="E868" s="599"/>
      <c r="F868" s="599"/>
      <c r="G868" s="599"/>
      <c r="H868" s="599"/>
      <c r="I868" s="599"/>
      <c r="J868" s="599"/>
      <c r="K868" s="599"/>
      <c r="L868" s="599"/>
      <c r="M868" s="599"/>
      <c r="N868" s="599"/>
      <c r="O868" s="599"/>
      <c r="P868" s="599"/>
      <c r="Q868" s="599"/>
      <c r="R868" s="599"/>
      <c r="S868" s="599"/>
      <c r="T868" s="599"/>
      <c r="U868" s="599"/>
      <c r="V868" s="599"/>
      <c r="W868" s="599"/>
      <c r="X868" s="599"/>
      <c r="Y868" s="599"/>
      <c r="Z868" s="599"/>
    </row>
    <row r="869" spans="1:26" ht="10.5" customHeight="1">
      <c r="A869" s="599"/>
      <c r="B869" s="599"/>
      <c r="C869" s="599"/>
      <c r="D869" s="599"/>
      <c r="E869" s="599"/>
      <c r="F869" s="599"/>
      <c r="G869" s="599"/>
      <c r="H869" s="599"/>
      <c r="I869" s="599"/>
      <c r="J869" s="599"/>
      <c r="K869" s="599"/>
      <c r="L869" s="599"/>
      <c r="M869" s="599"/>
      <c r="N869" s="599"/>
      <c r="O869" s="599"/>
      <c r="P869" s="599"/>
      <c r="Q869" s="599"/>
      <c r="R869" s="599"/>
      <c r="S869" s="599"/>
      <c r="T869" s="599"/>
      <c r="U869" s="599"/>
      <c r="V869" s="599"/>
      <c r="W869" s="599"/>
      <c r="X869" s="599"/>
      <c r="Y869" s="599"/>
      <c r="Z869" s="599"/>
    </row>
    <row r="870" spans="1:26" ht="10.5" customHeight="1">
      <c r="A870" s="599"/>
      <c r="B870" s="599"/>
      <c r="C870" s="599"/>
      <c r="D870" s="599"/>
      <c r="E870" s="599"/>
      <c r="F870" s="599"/>
      <c r="G870" s="599"/>
      <c r="H870" s="599"/>
      <c r="I870" s="599"/>
      <c r="J870" s="599"/>
      <c r="K870" s="599"/>
      <c r="L870" s="599"/>
      <c r="M870" s="599"/>
      <c r="N870" s="599"/>
      <c r="O870" s="599"/>
      <c r="P870" s="599"/>
      <c r="Q870" s="599"/>
      <c r="R870" s="599"/>
      <c r="S870" s="599"/>
      <c r="T870" s="599"/>
      <c r="U870" s="599"/>
      <c r="V870" s="599"/>
      <c r="W870" s="599"/>
      <c r="X870" s="599"/>
      <c r="Y870" s="599"/>
      <c r="Z870" s="599"/>
    </row>
    <row r="871" spans="1:26" ht="10.5" customHeight="1">
      <c r="A871" s="599"/>
      <c r="B871" s="599"/>
      <c r="C871" s="599"/>
      <c r="D871" s="599"/>
      <c r="E871" s="599"/>
      <c r="F871" s="599"/>
      <c r="G871" s="599"/>
      <c r="H871" s="599"/>
      <c r="I871" s="599"/>
      <c r="J871" s="599"/>
      <c r="K871" s="599"/>
      <c r="L871" s="599"/>
      <c r="M871" s="599"/>
      <c r="N871" s="599"/>
      <c r="O871" s="599"/>
      <c r="P871" s="599"/>
      <c r="Q871" s="599"/>
      <c r="R871" s="599"/>
      <c r="S871" s="599"/>
      <c r="T871" s="599"/>
      <c r="U871" s="599"/>
      <c r="V871" s="599"/>
      <c r="W871" s="599"/>
      <c r="X871" s="599"/>
      <c r="Y871" s="599"/>
      <c r="Z871" s="599"/>
    </row>
    <row r="872" spans="1:26" ht="10.5" customHeight="1">
      <c r="A872" s="599"/>
      <c r="B872" s="599"/>
      <c r="C872" s="599"/>
      <c r="D872" s="599"/>
      <c r="E872" s="599"/>
      <c r="F872" s="599"/>
      <c r="G872" s="599"/>
      <c r="H872" s="599"/>
      <c r="I872" s="599"/>
      <c r="J872" s="599"/>
      <c r="K872" s="599"/>
      <c r="L872" s="599"/>
      <c r="M872" s="599"/>
      <c r="N872" s="599"/>
      <c r="O872" s="599"/>
      <c r="P872" s="599"/>
      <c r="Q872" s="599"/>
      <c r="R872" s="599"/>
      <c r="S872" s="599"/>
      <c r="T872" s="599"/>
      <c r="U872" s="599"/>
      <c r="V872" s="599"/>
      <c r="W872" s="599"/>
      <c r="X872" s="599"/>
      <c r="Y872" s="599"/>
      <c r="Z872" s="599"/>
    </row>
    <row r="873" spans="1:26" ht="10.5" customHeight="1">
      <c r="A873" s="599"/>
      <c r="B873" s="599"/>
      <c r="C873" s="599"/>
      <c r="D873" s="599"/>
      <c r="E873" s="599"/>
      <c r="F873" s="599"/>
      <c r="G873" s="599"/>
      <c r="H873" s="599"/>
      <c r="I873" s="599"/>
      <c r="J873" s="599"/>
      <c r="K873" s="599"/>
      <c r="L873" s="599"/>
      <c r="M873" s="599"/>
      <c r="N873" s="599"/>
      <c r="O873" s="599"/>
      <c r="P873" s="599"/>
      <c r="Q873" s="599"/>
      <c r="R873" s="599"/>
      <c r="S873" s="599"/>
      <c r="T873" s="599"/>
      <c r="U873" s="599"/>
      <c r="V873" s="599"/>
      <c r="W873" s="599"/>
      <c r="X873" s="599"/>
      <c r="Y873" s="599"/>
      <c r="Z873" s="599"/>
    </row>
    <row r="874" spans="1:26" ht="10.5" customHeight="1">
      <c r="A874" s="599"/>
      <c r="B874" s="599"/>
      <c r="C874" s="599"/>
      <c r="D874" s="599"/>
      <c r="E874" s="599"/>
      <c r="F874" s="599"/>
      <c r="G874" s="599"/>
      <c r="H874" s="599"/>
      <c r="I874" s="599"/>
      <c r="J874" s="599"/>
      <c r="K874" s="599"/>
      <c r="L874" s="599"/>
      <c r="M874" s="599"/>
      <c r="N874" s="599"/>
      <c r="O874" s="599"/>
      <c r="P874" s="599"/>
      <c r="Q874" s="599"/>
      <c r="R874" s="599"/>
      <c r="S874" s="599"/>
      <c r="T874" s="599"/>
      <c r="U874" s="599"/>
      <c r="V874" s="599"/>
      <c r="W874" s="599"/>
      <c r="X874" s="599"/>
      <c r="Y874" s="599"/>
      <c r="Z874" s="599"/>
    </row>
    <row r="875" spans="1:26" ht="10.5" customHeight="1">
      <c r="A875" s="599"/>
      <c r="B875" s="599"/>
      <c r="C875" s="599"/>
      <c r="D875" s="599"/>
      <c r="E875" s="599"/>
      <c r="F875" s="599"/>
      <c r="G875" s="599"/>
      <c r="H875" s="599"/>
      <c r="I875" s="599"/>
      <c r="J875" s="599"/>
      <c r="K875" s="599"/>
      <c r="L875" s="599"/>
      <c r="M875" s="599"/>
      <c r="N875" s="599"/>
      <c r="O875" s="599"/>
      <c r="P875" s="599"/>
      <c r="Q875" s="599"/>
      <c r="R875" s="599"/>
      <c r="S875" s="599"/>
      <c r="T875" s="599"/>
      <c r="U875" s="599"/>
      <c r="V875" s="599"/>
      <c r="W875" s="599"/>
      <c r="X875" s="599"/>
      <c r="Y875" s="599"/>
      <c r="Z875" s="599"/>
    </row>
    <row r="876" spans="1:26" ht="10.5" customHeight="1">
      <c r="A876" s="599"/>
      <c r="B876" s="599"/>
      <c r="C876" s="599"/>
      <c r="D876" s="599"/>
      <c r="E876" s="599"/>
      <c r="F876" s="599"/>
      <c r="G876" s="599"/>
      <c r="H876" s="599"/>
      <c r="I876" s="599"/>
      <c r="J876" s="599"/>
      <c r="K876" s="599"/>
      <c r="L876" s="599"/>
      <c r="M876" s="599"/>
      <c r="N876" s="599"/>
      <c r="O876" s="599"/>
      <c r="P876" s="599"/>
      <c r="Q876" s="599"/>
      <c r="R876" s="599"/>
      <c r="S876" s="599"/>
      <c r="T876" s="599"/>
      <c r="U876" s="599"/>
      <c r="V876" s="599"/>
      <c r="W876" s="599"/>
      <c r="X876" s="599"/>
      <c r="Y876" s="599"/>
      <c r="Z876" s="599"/>
    </row>
    <row r="877" spans="1:26" ht="10.5" customHeight="1">
      <c r="A877" s="599"/>
      <c r="B877" s="599"/>
      <c r="C877" s="599"/>
      <c r="D877" s="599"/>
      <c r="E877" s="599"/>
      <c r="F877" s="599"/>
      <c r="G877" s="599"/>
      <c r="H877" s="599"/>
      <c r="I877" s="599"/>
      <c r="J877" s="599"/>
      <c r="K877" s="599"/>
      <c r="L877" s="599"/>
      <c r="M877" s="599"/>
      <c r="N877" s="599"/>
      <c r="O877" s="599"/>
      <c r="P877" s="599"/>
      <c r="Q877" s="599"/>
      <c r="R877" s="599"/>
      <c r="S877" s="599"/>
      <c r="T877" s="599"/>
      <c r="U877" s="599"/>
      <c r="V877" s="599"/>
      <c r="W877" s="599"/>
      <c r="X877" s="599"/>
      <c r="Y877" s="599"/>
      <c r="Z877" s="599"/>
    </row>
    <row r="878" spans="1:26" ht="10.5" customHeight="1">
      <c r="A878" s="599"/>
      <c r="B878" s="599"/>
      <c r="C878" s="599"/>
      <c r="D878" s="599"/>
      <c r="E878" s="599"/>
      <c r="F878" s="599"/>
      <c r="G878" s="599"/>
      <c r="H878" s="599"/>
      <c r="I878" s="599"/>
      <c r="J878" s="599"/>
      <c r="K878" s="599"/>
      <c r="L878" s="599"/>
      <c r="M878" s="599"/>
      <c r="N878" s="599"/>
      <c r="O878" s="599"/>
      <c r="P878" s="599"/>
      <c r="Q878" s="599"/>
      <c r="R878" s="599"/>
      <c r="S878" s="599"/>
      <c r="T878" s="599"/>
      <c r="U878" s="599"/>
      <c r="V878" s="599"/>
      <c r="W878" s="599"/>
      <c r="X878" s="599"/>
      <c r="Y878" s="599"/>
      <c r="Z878" s="599"/>
    </row>
    <row r="879" spans="1:26" ht="10.5" customHeight="1">
      <c r="A879" s="599"/>
      <c r="B879" s="599"/>
      <c r="C879" s="599"/>
      <c r="D879" s="599"/>
      <c r="E879" s="599"/>
      <c r="F879" s="599"/>
      <c r="G879" s="599"/>
      <c r="H879" s="599"/>
      <c r="I879" s="599"/>
      <c r="J879" s="599"/>
      <c r="K879" s="599"/>
      <c r="L879" s="599"/>
      <c r="M879" s="599"/>
      <c r="N879" s="599"/>
      <c r="O879" s="599"/>
      <c r="P879" s="599"/>
      <c r="Q879" s="599"/>
      <c r="R879" s="599"/>
      <c r="S879" s="599"/>
      <c r="T879" s="599"/>
      <c r="U879" s="599"/>
      <c r="V879" s="599"/>
      <c r="W879" s="599"/>
      <c r="X879" s="599"/>
      <c r="Y879" s="599"/>
      <c r="Z879" s="599"/>
    </row>
    <row r="880" spans="1:26" ht="10.5" customHeight="1">
      <c r="A880" s="599"/>
      <c r="B880" s="599"/>
      <c r="C880" s="599"/>
      <c r="D880" s="599"/>
      <c r="E880" s="599"/>
      <c r="F880" s="599"/>
      <c r="G880" s="599"/>
      <c r="H880" s="599"/>
      <c r="I880" s="599"/>
      <c r="J880" s="599"/>
      <c r="K880" s="599"/>
      <c r="L880" s="599"/>
      <c r="M880" s="599"/>
      <c r="N880" s="599"/>
      <c r="O880" s="599"/>
      <c r="P880" s="599"/>
      <c r="Q880" s="599"/>
      <c r="R880" s="599"/>
      <c r="S880" s="599"/>
      <c r="T880" s="599"/>
      <c r="U880" s="599"/>
      <c r="V880" s="599"/>
      <c r="W880" s="599"/>
      <c r="X880" s="599"/>
      <c r="Y880" s="599"/>
      <c r="Z880" s="599"/>
    </row>
    <row r="881" spans="1:26" ht="10.5" customHeight="1">
      <c r="A881" s="599"/>
      <c r="B881" s="599"/>
      <c r="C881" s="599"/>
      <c r="D881" s="599"/>
      <c r="E881" s="599"/>
      <c r="F881" s="599"/>
      <c r="G881" s="599"/>
      <c r="H881" s="599"/>
      <c r="I881" s="599"/>
      <c r="J881" s="599"/>
      <c r="K881" s="599"/>
      <c r="L881" s="599"/>
      <c r="M881" s="599"/>
      <c r="N881" s="599"/>
      <c r="O881" s="599"/>
      <c r="P881" s="599"/>
      <c r="Q881" s="599"/>
      <c r="R881" s="599"/>
      <c r="S881" s="599"/>
      <c r="T881" s="599"/>
      <c r="U881" s="599"/>
      <c r="V881" s="599"/>
      <c r="W881" s="599"/>
      <c r="X881" s="599"/>
      <c r="Y881" s="599"/>
      <c r="Z881" s="599"/>
    </row>
    <row r="882" spans="1:26" ht="10.5" customHeight="1">
      <c r="A882" s="599"/>
      <c r="B882" s="599"/>
      <c r="C882" s="599"/>
      <c r="D882" s="599"/>
      <c r="E882" s="599"/>
      <c r="F882" s="599"/>
      <c r="G882" s="599"/>
      <c r="H882" s="599"/>
      <c r="I882" s="599"/>
      <c r="J882" s="599"/>
      <c r="K882" s="599"/>
      <c r="L882" s="599"/>
      <c r="M882" s="599"/>
      <c r="N882" s="599"/>
      <c r="O882" s="599"/>
      <c r="P882" s="599"/>
      <c r="Q882" s="599"/>
      <c r="R882" s="599"/>
      <c r="S882" s="599"/>
      <c r="T882" s="599"/>
      <c r="U882" s="599"/>
      <c r="V882" s="599"/>
      <c r="W882" s="599"/>
      <c r="X882" s="599"/>
      <c r="Y882" s="599"/>
      <c r="Z882" s="599"/>
    </row>
    <row r="883" spans="1:26" ht="10.5" customHeight="1">
      <c r="A883" s="599"/>
      <c r="B883" s="599"/>
      <c r="C883" s="599"/>
      <c r="D883" s="599"/>
      <c r="E883" s="599"/>
      <c r="F883" s="599"/>
      <c r="G883" s="599"/>
      <c r="H883" s="599"/>
      <c r="I883" s="599"/>
      <c r="J883" s="599"/>
      <c r="K883" s="599"/>
      <c r="L883" s="599"/>
      <c r="M883" s="599"/>
      <c r="N883" s="599"/>
      <c r="O883" s="599"/>
      <c r="P883" s="599"/>
      <c r="Q883" s="599"/>
      <c r="R883" s="599"/>
      <c r="S883" s="599"/>
      <c r="T883" s="599"/>
      <c r="U883" s="599"/>
      <c r="V883" s="599"/>
      <c r="W883" s="599"/>
      <c r="X883" s="599"/>
      <c r="Y883" s="599"/>
      <c r="Z883" s="599"/>
    </row>
    <row r="884" spans="1:26" ht="10.5" customHeight="1">
      <c r="A884" s="599"/>
      <c r="B884" s="599"/>
      <c r="C884" s="599"/>
      <c r="D884" s="599"/>
      <c r="E884" s="599"/>
      <c r="F884" s="599"/>
      <c r="G884" s="599"/>
      <c r="H884" s="599"/>
      <c r="I884" s="599"/>
      <c r="J884" s="599"/>
      <c r="K884" s="599"/>
      <c r="L884" s="599"/>
      <c r="M884" s="599"/>
      <c r="N884" s="599"/>
      <c r="O884" s="599"/>
      <c r="P884" s="599"/>
      <c r="Q884" s="599"/>
      <c r="R884" s="599"/>
      <c r="S884" s="599"/>
      <c r="T884" s="599"/>
      <c r="U884" s="599"/>
      <c r="V884" s="599"/>
      <c r="W884" s="599"/>
      <c r="X884" s="599"/>
      <c r="Y884" s="599"/>
      <c r="Z884" s="599"/>
    </row>
    <row r="885" spans="1:26" ht="10.5" customHeight="1">
      <c r="A885" s="599"/>
      <c r="B885" s="599"/>
      <c r="C885" s="599"/>
      <c r="D885" s="599"/>
      <c r="E885" s="599"/>
      <c r="F885" s="599"/>
      <c r="G885" s="599"/>
      <c r="H885" s="599"/>
      <c r="I885" s="599"/>
      <c r="J885" s="599"/>
      <c r="K885" s="599"/>
      <c r="L885" s="599"/>
      <c r="M885" s="599"/>
      <c r="N885" s="599"/>
      <c r="O885" s="599"/>
      <c r="P885" s="599"/>
      <c r="Q885" s="599"/>
      <c r="R885" s="599"/>
      <c r="S885" s="599"/>
      <c r="T885" s="599"/>
      <c r="U885" s="599"/>
      <c r="V885" s="599"/>
      <c r="W885" s="599"/>
      <c r="X885" s="599"/>
      <c r="Y885" s="599"/>
      <c r="Z885" s="599"/>
    </row>
    <row r="886" spans="1:26" ht="10.5" customHeight="1">
      <c r="A886" s="599"/>
      <c r="B886" s="599"/>
      <c r="C886" s="599"/>
      <c r="D886" s="599"/>
      <c r="E886" s="599"/>
      <c r="F886" s="599"/>
      <c r="G886" s="599"/>
      <c r="H886" s="599"/>
      <c r="I886" s="599"/>
      <c r="J886" s="599"/>
      <c r="K886" s="599"/>
      <c r="L886" s="599"/>
      <c r="M886" s="599"/>
      <c r="N886" s="599"/>
      <c r="O886" s="599"/>
      <c r="P886" s="599"/>
      <c r="Q886" s="599"/>
      <c r="R886" s="599"/>
      <c r="S886" s="599"/>
      <c r="T886" s="599"/>
      <c r="U886" s="599"/>
      <c r="V886" s="599"/>
      <c r="W886" s="599"/>
      <c r="X886" s="599"/>
      <c r="Y886" s="599"/>
      <c r="Z886" s="599"/>
    </row>
    <row r="887" spans="1:26" ht="10.5" customHeight="1">
      <c r="A887" s="599"/>
      <c r="B887" s="599"/>
      <c r="C887" s="599"/>
      <c r="D887" s="599"/>
      <c r="E887" s="599"/>
      <c r="F887" s="599"/>
      <c r="G887" s="599"/>
      <c r="H887" s="599"/>
      <c r="I887" s="599"/>
      <c r="J887" s="599"/>
      <c r="K887" s="599"/>
      <c r="L887" s="599"/>
      <c r="M887" s="599"/>
      <c r="N887" s="599"/>
      <c r="O887" s="599"/>
      <c r="P887" s="599"/>
      <c r="Q887" s="599"/>
      <c r="R887" s="599"/>
      <c r="S887" s="599"/>
      <c r="T887" s="599"/>
      <c r="U887" s="599"/>
      <c r="V887" s="599"/>
      <c r="W887" s="599"/>
      <c r="X887" s="599"/>
      <c r="Y887" s="599"/>
      <c r="Z887" s="599"/>
    </row>
    <row r="888" spans="1:26" ht="10.5" customHeight="1">
      <c r="A888" s="599"/>
      <c r="B888" s="599"/>
      <c r="C888" s="599"/>
      <c r="D888" s="599"/>
      <c r="E888" s="599"/>
      <c r="F888" s="599"/>
      <c r="G888" s="599"/>
      <c r="H888" s="599"/>
      <c r="I888" s="599"/>
      <c r="J888" s="599"/>
      <c r="K888" s="599"/>
      <c r="L888" s="599"/>
      <c r="M888" s="599"/>
      <c r="N888" s="599"/>
      <c r="O888" s="599"/>
      <c r="P888" s="599"/>
      <c r="Q888" s="599"/>
      <c r="R888" s="599"/>
      <c r="S888" s="599"/>
      <c r="T888" s="599"/>
      <c r="U888" s="599"/>
      <c r="V888" s="599"/>
      <c r="W888" s="599"/>
      <c r="X888" s="599"/>
      <c r="Y888" s="599"/>
      <c r="Z888" s="599"/>
    </row>
    <row r="889" spans="1:26" ht="10.5" customHeight="1">
      <c r="A889" s="599"/>
      <c r="B889" s="599"/>
      <c r="C889" s="599"/>
      <c r="D889" s="599"/>
      <c r="E889" s="599"/>
      <c r="F889" s="599"/>
      <c r="G889" s="599"/>
      <c r="H889" s="599"/>
      <c r="I889" s="599"/>
      <c r="J889" s="599"/>
      <c r="K889" s="599"/>
      <c r="L889" s="599"/>
      <c r="M889" s="599"/>
      <c r="N889" s="599"/>
      <c r="O889" s="599"/>
      <c r="P889" s="599"/>
      <c r="Q889" s="599"/>
      <c r="R889" s="599"/>
      <c r="S889" s="599"/>
      <c r="T889" s="599"/>
      <c r="U889" s="599"/>
      <c r="V889" s="599"/>
      <c r="W889" s="599"/>
      <c r="X889" s="599"/>
      <c r="Y889" s="599"/>
      <c r="Z889" s="599"/>
    </row>
    <row r="890" spans="1:26" ht="10.5" customHeight="1">
      <c r="A890" s="599"/>
      <c r="B890" s="599"/>
      <c r="C890" s="599"/>
      <c r="D890" s="599"/>
      <c r="E890" s="599"/>
      <c r="F890" s="599"/>
      <c r="G890" s="599"/>
      <c r="H890" s="599"/>
      <c r="I890" s="599"/>
      <c r="J890" s="599"/>
      <c r="K890" s="599"/>
      <c r="L890" s="599"/>
      <c r="M890" s="599"/>
      <c r="N890" s="599"/>
      <c r="O890" s="599"/>
      <c r="P890" s="599"/>
      <c r="Q890" s="599"/>
      <c r="R890" s="599"/>
      <c r="S890" s="599"/>
      <c r="T890" s="599"/>
      <c r="U890" s="599"/>
      <c r="V890" s="599"/>
      <c r="W890" s="599"/>
      <c r="X890" s="599"/>
      <c r="Y890" s="599"/>
      <c r="Z890" s="599"/>
    </row>
    <row r="891" spans="1:26" ht="10.5" customHeight="1">
      <c r="A891" s="599"/>
      <c r="B891" s="599"/>
      <c r="C891" s="599"/>
      <c r="D891" s="599"/>
      <c r="E891" s="599"/>
      <c r="F891" s="599"/>
      <c r="G891" s="599"/>
      <c r="H891" s="599"/>
      <c r="I891" s="599"/>
      <c r="J891" s="599"/>
      <c r="K891" s="599"/>
      <c r="L891" s="599"/>
      <c r="M891" s="599"/>
      <c r="N891" s="599"/>
      <c r="O891" s="599"/>
      <c r="P891" s="599"/>
      <c r="Q891" s="599"/>
      <c r="R891" s="599"/>
      <c r="S891" s="599"/>
      <c r="T891" s="599"/>
      <c r="U891" s="599"/>
      <c r="V891" s="599"/>
      <c r="W891" s="599"/>
      <c r="X891" s="599"/>
      <c r="Y891" s="599"/>
      <c r="Z891" s="599"/>
    </row>
    <row r="892" spans="1:26" ht="10.5" customHeight="1">
      <c r="A892" s="599"/>
      <c r="B892" s="599"/>
      <c r="C892" s="599"/>
      <c r="D892" s="599"/>
      <c r="E892" s="599"/>
      <c r="F892" s="599"/>
      <c r="G892" s="599"/>
      <c r="H892" s="599"/>
      <c r="I892" s="599"/>
      <c r="J892" s="599"/>
      <c r="K892" s="599"/>
      <c r="L892" s="599"/>
      <c r="M892" s="599"/>
      <c r="N892" s="599"/>
      <c r="O892" s="599"/>
      <c r="P892" s="599"/>
      <c r="Q892" s="599"/>
      <c r="R892" s="599"/>
      <c r="S892" s="599"/>
      <c r="T892" s="599"/>
      <c r="U892" s="599"/>
      <c r="V892" s="599"/>
      <c r="W892" s="599"/>
      <c r="X892" s="599"/>
      <c r="Y892" s="599"/>
      <c r="Z892" s="599"/>
    </row>
    <row r="893" spans="1:26" ht="10.5" customHeight="1">
      <c r="A893" s="599"/>
      <c r="B893" s="599"/>
      <c r="C893" s="599"/>
      <c r="D893" s="599"/>
      <c r="E893" s="599"/>
      <c r="F893" s="599"/>
      <c r="G893" s="599"/>
      <c r="H893" s="599"/>
      <c r="I893" s="599"/>
      <c r="J893" s="599"/>
      <c r="K893" s="599"/>
      <c r="L893" s="599"/>
      <c r="M893" s="599"/>
      <c r="N893" s="599"/>
      <c r="O893" s="599"/>
      <c r="P893" s="599"/>
      <c r="Q893" s="599"/>
      <c r="R893" s="599"/>
      <c r="S893" s="599"/>
      <c r="T893" s="599"/>
      <c r="U893" s="599"/>
      <c r="V893" s="599"/>
      <c r="W893" s="599"/>
      <c r="X893" s="599"/>
      <c r="Y893" s="599"/>
      <c r="Z893" s="599"/>
    </row>
    <row r="894" spans="1:26" ht="10.5" customHeight="1">
      <c r="A894" s="599"/>
      <c r="B894" s="599"/>
      <c r="C894" s="599"/>
      <c r="D894" s="599"/>
      <c r="E894" s="599"/>
      <c r="F894" s="599"/>
      <c r="G894" s="599"/>
      <c r="H894" s="599"/>
      <c r="I894" s="599"/>
      <c r="J894" s="599"/>
      <c r="K894" s="599"/>
      <c r="L894" s="599"/>
      <c r="M894" s="599"/>
      <c r="N894" s="599"/>
      <c r="O894" s="599"/>
      <c r="P894" s="599"/>
      <c r="Q894" s="599"/>
      <c r="R894" s="599"/>
      <c r="S894" s="599"/>
      <c r="T894" s="599"/>
      <c r="U894" s="599"/>
      <c r="V894" s="599"/>
      <c r="W894" s="599"/>
      <c r="X894" s="599"/>
      <c r="Y894" s="599"/>
      <c r="Z894" s="599"/>
    </row>
    <row r="895" spans="1:26" ht="10.5" customHeight="1">
      <c r="A895" s="599"/>
      <c r="B895" s="599"/>
      <c r="C895" s="599"/>
      <c r="D895" s="599"/>
      <c r="E895" s="599"/>
      <c r="F895" s="599"/>
      <c r="G895" s="599"/>
      <c r="H895" s="599"/>
      <c r="I895" s="599"/>
      <c r="J895" s="599"/>
      <c r="K895" s="599"/>
      <c r="L895" s="599"/>
      <c r="M895" s="599"/>
      <c r="N895" s="599"/>
      <c r="O895" s="599"/>
      <c r="P895" s="599"/>
      <c r="Q895" s="599"/>
      <c r="R895" s="599"/>
      <c r="S895" s="599"/>
      <c r="T895" s="599"/>
      <c r="U895" s="599"/>
      <c r="V895" s="599"/>
      <c r="W895" s="599"/>
      <c r="X895" s="599"/>
      <c r="Y895" s="599"/>
      <c r="Z895" s="599"/>
    </row>
    <row r="896" spans="1:26" ht="10.5" customHeight="1">
      <c r="A896" s="599"/>
      <c r="B896" s="599"/>
      <c r="C896" s="599"/>
      <c r="D896" s="599"/>
      <c r="E896" s="599"/>
      <c r="F896" s="599"/>
      <c r="G896" s="599"/>
      <c r="H896" s="599"/>
      <c r="I896" s="599"/>
      <c r="J896" s="599"/>
      <c r="K896" s="599"/>
      <c r="L896" s="599"/>
      <c r="M896" s="599"/>
      <c r="N896" s="599"/>
      <c r="O896" s="599"/>
      <c r="P896" s="599"/>
      <c r="Q896" s="599"/>
      <c r="R896" s="599"/>
      <c r="S896" s="599"/>
      <c r="T896" s="599"/>
      <c r="U896" s="599"/>
      <c r="V896" s="599"/>
      <c r="W896" s="599"/>
      <c r="X896" s="599"/>
      <c r="Y896" s="599"/>
      <c r="Z896" s="599"/>
    </row>
    <row r="897" spans="1:26" ht="10.5" customHeight="1">
      <c r="A897" s="599"/>
      <c r="B897" s="599"/>
      <c r="C897" s="599"/>
      <c r="D897" s="599"/>
      <c r="E897" s="599"/>
      <c r="F897" s="599"/>
      <c r="G897" s="599"/>
      <c r="H897" s="599"/>
      <c r="I897" s="599"/>
      <c r="J897" s="599"/>
      <c r="K897" s="599"/>
      <c r="L897" s="599"/>
      <c r="M897" s="599"/>
      <c r="N897" s="599"/>
      <c r="O897" s="599"/>
      <c r="P897" s="599"/>
      <c r="Q897" s="599"/>
      <c r="R897" s="599"/>
      <c r="S897" s="599"/>
      <c r="T897" s="599"/>
      <c r="U897" s="599"/>
      <c r="V897" s="599"/>
      <c r="W897" s="599"/>
      <c r="X897" s="599"/>
      <c r="Y897" s="599"/>
      <c r="Z897" s="599"/>
    </row>
    <row r="898" spans="1:26" ht="10.5" customHeight="1">
      <c r="A898" s="599"/>
      <c r="B898" s="599"/>
      <c r="C898" s="599"/>
      <c r="D898" s="599"/>
      <c r="E898" s="599"/>
      <c r="F898" s="599"/>
      <c r="G898" s="599"/>
      <c r="H898" s="599"/>
      <c r="I898" s="599"/>
      <c r="J898" s="599"/>
      <c r="K898" s="599"/>
      <c r="L898" s="599"/>
      <c r="M898" s="599"/>
      <c r="N898" s="599"/>
      <c r="O898" s="599"/>
      <c r="P898" s="599"/>
      <c r="Q898" s="599"/>
      <c r="R898" s="599"/>
      <c r="S898" s="599"/>
      <c r="T898" s="599"/>
      <c r="U898" s="599"/>
      <c r="V898" s="599"/>
      <c r="W898" s="599"/>
      <c r="X898" s="599"/>
      <c r="Y898" s="599"/>
      <c r="Z898" s="599"/>
    </row>
    <row r="899" spans="1:26" ht="10.5" customHeight="1">
      <c r="A899" s="599"/>
      <c r="B899" s="599"/>
      <c r="C899" s="599"/>
      <c r="D899" s="599"/>
      <c r="E899" s="599"/>
      <c r="F899" s="599"/>
      <c r="G899" s="599"/>
      <c r="H899" s="599"/>
      <c r="I899" s="599"/>
      <c r="J899" s="599"/>
      <c r="K899" s="599"/>
      <c r="L899" s="599"/>
      <c r="M899" s="599"/>
      <c r="N899" s="599"/>
      <c r="O899" s="599"/>
      <c r="P899" s="599"/>
      <c r="Q899" s="599"/>
      <c r="R899" s="599"/>
      <c r="S899" s="599"/>
      <c r="T899" s="599"/>
      <c r="U899" s="599"/>
      <c r="V899" s="599"/>
      <c r="W899" s="599"/>
      <c r="X899" s="599"/>
      <c r="Y899" s="599"/>
      <c r="Z899" s="599"/>
    </row>
    <row r="900" spans="1:26" ht="10.5" customHeight="1">
      <c r="A900" s="599"/>
      <c r="B900" s="599"/>
      <c r="C900" s="599"/>
      <c r="D900" s="599"/>
      <c r="E900" s="599"/>
      <c r="F900" s="599"/>
      <c r="G900" s="599"/>
      <c r="H900" s="599"/>
      <c r="I900" s="599"/>
      <c r="J900" s="599"/>
      <c r="K900" s="599"/>
      <c r="L900" s="599"/>
      <c r="M900" s="599"/>
      <c r="N900" s="599"/>
      <c r="O900" s="599"/>
      <c r="P900" s="599"/>
      <c r="Q900" s="599"/>
      <c r="R900" s="599"/>
      <c r="S900" s="599"/>
      <c r="T900" s="599"/>
      <c r="U900" s="599"/>
      <c r="V900" s="599"/>
      <c r="W900" s="599"/>
      <c r="X900" s="599"/>
      <c r="Y900" s="599"/>
      <c r="Z900" s="599"/>
    </row>
    <row r="901" spans="1:26" ht="10.5" customHeight="1">
      <c r="A901" s="599"/>
      <c r="B901" s="599"/>
      <c r="C901" s="599"/>
      <c r="D901" s="599"/>
      <c r="E901" s="599"/>
      <c r="F901" s="599"/>
      <c r="G901" s="599"/>
      <c r="H901" s="599"/>
      <c r="I901" s="599"/>
      <c r="J901" s="599"/>
      <c r="K901" s="599"/>
      <c r="L901" s="599"/>
      <c r="M901" s="599"/>
      <c r="N901" s="599"/>
      <c r="O901" s="599"/>
      <c r="P901" s="599"/>
      <c r="Q901" s="599"/>
      <c r="R901" s="599"/>
      <c r="S901" s="599"/>
      <c r="T901" s="599"/>
      <c r="U901" s="599"/>
      <c r="V901" s="599"/>
      <c r="W901" s="599"/>
      <c r="X901" s="599"/>
      <c r="Y901" s="599"/>
      <c r="Z901" s="599"/>
    </row>
    <row r="902" spans="1:26" ht="10.5" customHeight="1">
      <c r="A902" s="599"/>
      <c r="B902" s="599"/>
      <c r="C902" s="599"/>
      <c r="D902" s="599"/>
      <c r="E902" s="599"/>
      <c r="F902" s="599"/>
      <c r="G902" s="599"/>
      <c r="H902" s="599"/>
      <c r="I902" s="599"/>
      <c r="J902" s="599"/>
      <c r="K902" s="599"/>
      <c r="L902" s="599"/>
      <c r="M902" s="599"/>
      <c r="N902" s="599"/>
      <c r="O902" s="599"/>
      <c r="P902" s="599"/>
      <c r="Q902" s="599"/>
      <c r="R902" s="599"/>
      <c r="S902" s="599"/>
      <c r="T902" s="599"/>
      <c r="U902" s="599"/>
      <c r="V902" s="599"/>
      <c r="W902" s="599"/>
      <c r="X902" s="599"/>
      <c r="Y902" s="599"/>
      <c r="Z902" s="599"/>
    </row>
    <row r="903" spans="1:26" ht="10.5" customHeight="1">
      <c r="A903" s="599"/>
      <c r="B903" s="599"/>
      <c r="C903" s="599"/>
      <c r="D903" s="599"/>
      <c r="E903" s="599"/>
      <c r="F903" s="599"/>
      <c r="G903" s="599"/>
      <c r="H903" s="599"/>
      <c r="I903" s="599"/>
      <c r="J903" s="599"/>
      <c r="K903" s="599"/>
      <c r="L903" s="599"/>
      <c r="M903" s="599"/>
      <c r="N903" s="599"/>
      <c r="O903" s="599"/>
      <c r="P903" s="599"/>
      <c r="Q903" s="599"/>
      <c r="R903" s="599"/>
      <c r="S903" s="599"/>
      <c r="T903" s="599"/>
      <c r="U903" s="599"/>
      <c r="V903" s="599"/>
      <c r="W903" s="599"/>
      <c r="X903" s="599"/>
      <c r="Y903" s="599"/>
      <c r="Z903" s="599"/>
    </row>
    <row r="904" spans="1:26" ht="10.5" customHeight="1">
      <c r="A904" s="599"/>
      <c r="B904" s="599"/>
      <c r="C904" s="599"/>
      <c r="D904" s="599"/>
      <c r="E904" s="599"/>
      <c r="F904" s="599"/>
      <c r="G904" s="599"/>
      <c r="H904" s="599"/>
      <c r="I904" s="599"/>
      <c r="J904" s="599"/>
      <c r="K904" s="599"/>
      <c r="L904" s="599"/>
      <c r="M904" s="599"/>
      <c r="N904" s="599"/>
      <c r="O904" s="599"/>
      <c r="P904" s="599"/>
      <c r="Q904" s="599"/>
      <c r="R904" s="599"/>
      <c r="S904" s="599"/>
      <c r="T904" s="599"/>
      <c r="U904" s="599"/>
      <c r="V904" s="599"/>
      <c r="W904" s="599"/>
      <c r="X904" s="599"/>
      <c r="Y904" s="599"/>
      <c r="Z904" s="599"/>
    </row>
    <row r="905" spans="1:26" ht="10.5" customHeight="1">
      <c r="A905" s="599"/>
      <c r="B905" s="599"/>
      <c r="C905" s="599"/>
      <c r="D905" s="599"/>
      <c r="E905" s="599"/>
      <c r="F905" s="599"/>
      <c r="G905" s="599"/>
      <c r="H905" s="599"/>
      <c r="I905" s="599"/>
      <c r="J905" s="599"/>
      <c r="K905" s="599"/>
      <c r="L905" s="599"/>
      <c r="M905" s="599"/>
      <c r="N905" s="599"/>
      <c r="O905" s="599"/>
      <c r="P905" s="599"/>
      <c r="Q905" s="599"/>
      <c r="R905" s="599"/>
      <c r="S905" s="599"/>
      <c r="T905" s="599"/>
      <c r="U905" s="599"/>
      <c r="V905" s="599"/>
      <c r="W905" s="599"/>
      <c r="X905" s="599"/>
      <c r="Y905" s="599"/>
      <c r="Z905" s="599"/>
    </row>
    <row r="906" spans="1:26" ht="10.5" customHeight="1">
      <c r="A906" s="599"/>
      <c r="B906" s="599"/>
      <c r="C906" s="599"/>
      <c r="D906" s="599"/>
      <c r="E906" s="599"/>
      <c r="F906" s="599"/>
      <c r="G906" s="599"/>
      <c r="H906" s="599"/>
      <c r="I906" s="599"/>
      <c r="J906" s="599"/>
      <c r="K906" s="599"/>
      <c r="L906" s="599"/>
      <c r="M906" s="599"/>
      <c r="N906" s="599"/>
      <c r="O906" s="599"/>
      <c r="P906" s="599"/>
      <c r="Q906" s="599"/>
      <c r="R906" s="599"/>
      <c r="S906" s="599"/>
      <c r="T906" s="599"/>
      <c r="U906" s="599"/>
      <c r="V906" s="599"/>
      <c r="W906" s="599"/>
      <c r="X906" s="599"/>
      <c r="Y906" s="599"/>
      <c r="Z906" s="599"/>
    </row>
    <row r="907" spans="1:26" ht="10.5" customHeight="1">
      <c r="A907" s="599"/>
      <c r="B907" s="599"/>
      <c r="C907" s="599"/>
      <c r="D907" s="599"/>
      <c r="E907" s="599"/>
      <c r="F907" s="599"/>
      <c r="G907" s="599"/>
      <c r="H907" s="599"/>
      <c r="I907" s="599"/>
      <c r="J907" s="599"/>
      <c r="K907" s="599"/>
      <c r="L907" s="599"/>
      <c r="M907" s="599"/>
      <c r="N907" s="599"/>
      <c r="O907" s="599"/>
      <c r="P907" s="599"/>
      <c r="Q907" s="599"/>
      <c r="R907" s="599"/>
      <c r="S907" s="599"/>
      <c r="T907" s="599"/>
      <c r="U907" s="599"/>
      <c r="V907" s="599"/>
      <c r="W907" s="599"/>
      <c r="X907" s="599"/>
      <c r="Y907" s="599"/>
      <c r="Z907" s="599"/>
    </row>
    <row r="908" spans="1:26" ht="10.5" customHeight="1">
      <c r="A908" s="599"/>
      <c r="B908" s="599"/>
      <c r="C908" s="599"/>
      <c r="D908" s="599"/>
      <c r="E908" s="599"/>
      <c r="F908" s="599"/>
      <c r="G908" s="599"/>
      <c r="H908" s="599"/>
      <c r="I908" s="599"/>
      <c r="J908" s="599"/>
      <c r="K908" s="599"/>
      <c r="L908" s="599"/>
      <c r="M908" s="599"/>
      <c r="N908" s="599"/>
      <c r="O908" s="599"/>
      <c r="P908" s="599"/>
      <c r="Q908" s="599"/>
      <c r="R908" s="599"/>
      <c r="S908" s="599"/>
      <c r="T908" s="599"/>
      <c r="U908" s="599"/>
      <c r="V908" s="599"/>
      <c r="W908" s="599"/>
      <c r="X908" s="599"/>
      <c r="Y908" s="599"/>
      <c r="Z908" s="599"/>
    </row>
    <row r="909" spans="1:26" ht="10.5" customHeight="1">
      <c r="A909" s="599"/>
      <c r="B909" s="599"/>
      <c r="C909" s="599"/>
      <c r="D909" s="599"/>
      <c r="E909" s="599"/>
      <c r="F909" s="599"/>
      <c r="G909" s="599"/>
      <c r="H909" s="599"/>
      <c r="I909" s="599"/>
      <c r="J909" s="599"/>
      <c r="K909" s="599"/>
      <c r="L909" s="599"/>
      <c r="M909" s="599"/>
      <c r="N909" s="599"/>
      <c r="O909" s="599"/>
      <c r="P909" s="599"/>
      <c r="Q909" s="599"/>
      <c r="R909" s="599"/>
      <c r="S909" s="599"/>
      <c r="T909" s="599"/>
      <c r="U909" s="599"/>
      <c r="V909" s="599"/>
      <c r="W909" s="599"/>
      <c r="X909" s="599"/>
      <c r="Y909" s="599"/>
      <c r="Z909" s="599"/>
    </row>
    <row r="910" spans="1:26" ht="10.5" customHeight="1">
      <c r="A910" s="599"/>
      <c r="B910" s="599"/>
      <c r="C910" s="599"/>
      <c r="D910" s="599"/>
      <c r="E910" s="599"/>
      <c r="F910" s="599"/>
      <c r="G910" s="599"/>
      <c r="H910" s="599"/>
      <c r="I910" s="599"/>
      <c r="J910" s="599"/>
      <c r="K910" s="599"/>
      <c r="L910" s="599"/>
      <c r="M910" s="599"/>
      <c r="N910" s="599"/>
      <c r="O910" s="599"/>
      <c r="P910" s="599"/>
      <c r="Q910" s="599"/>
      <c r="R910" s="599"/>
      <c r="S910" s="599"/>
      <c r="T910" s="599"/>
      <c r="U910" s="599"/>
      <c r="V910" s="599"/>
      <c r="W910" s="599"/>
      <c r="X910" s="599"/>
      <c r="Y910" s="599"/>
      <c r="Z910" s="599"/>
    </row>
    <row r="911" spans="1:26" ht="10.5" customHeight="1">
      <c r="A911" s="599"/>
      <c r="B911" s="599"/>
      <c r="C911" s="599"/>
      <c r="D911" s="599"/>
      <c r="E911" s="599"/>
      <c r="F911" s="599"/>
      <c r="G911" s="599"/>
      <c r="H911" s="599"/>
      <c r="I911" s="599"/>
      <c r="J911" s="599"/>
      <c r="K911" s="599"/>
      <c r="L911" s="599"/>
      <c r="M911" s="599"/>
      <c r="N911" s="599"/>
      <c r="O911" s="599"/>
      <c r="P911" s="599"/>
      <c r="Q911" s="599"/>
      <c r="R911" s="599"/>
      <c r="S911" s="599"/>
      <c r="T911" s="599"/>
      <c r="U911" s="599"/>
      <c r="V911" s="599"/>
      <c r="W911" s="599"/>
      <c r="X911" s="599"/>
      <c r="Y911" s="599"/>
      <c r="Z911" s="599"/>
    </row>
    <row r="912" spans="1:26" ht="10.5" customHeight="1">
      <c r="A912" s="599"/>
      <c r="B912" s="599"/>
      <c r="C912" s="599"/>
      <c r="D912" s="599"/>
      <c r="E912" s="599"/>
      <c r="F912" s="599"/>
      <c r="G912" s="599"/>
      <c r="H912" s="599"/>
      <c r="I912" s="599"/>
      <c r="J912" s="599"/>
      <c r="K912" s="599"/>
      <c r="L912" s="599"/>
      <c r="M912" s="599"/>
      <c r="N912" s="599"/>
      <c r="O912" s="599"/>
      <c r="P912" s="599"/>
      <c r="Q912" s="599"/>
      <c r="R912" s="599"/>
      <c r="S912" s="599"/>
      <c r="T912" s="599"/>
      <c r="U912" s="599"/>
      <c r="V912" s="599"/>
      <c r="W912" s="599"/>
      <c r="X912" s="599"/>
      <c r="Y912" s="599"/>
      <c r="Z912" s="599"/>
    </row>
    <row r="913" spans="1:26" ht="10.5" customHeight="1">
      <c r="A913" s="599"/>
      <c r="B913" s="599"/>
      <c r="C913" s="599"/>
      <c r="D913" s="599"/>
      <c r="E913" s="599"/>
      <c r="F913" s="599"/>
      <c r="G913" s="599"/>
      <c r="H913" s="599"/>
      <c r="I913" s="599"/>
      <c r="J913" s="599"/>
      <c r="K913" s="599"/>
      <c r="L913" s="599"/>
      <c r="M913" s="599"/>
      <c r="N913" s="599"/>
      <c r="O913" s="599"/>
      <c r="P913" s="599"/>
      <c r="Q913" s="599"/>
      <c r="R913" s="599"/>
      <c r="S913" s="599"/>
      <c r="T913" s="599"/>
      <c r="U913" s="599"/>
      <c r="V913" s="599"/>
      <c r="W913" s="599"/>
      <c r="X913" s="599"/>
      <c r="Y913" s="599"/>
      <c r="Z913" s="599"/>
    </row>
    <row r="914" spans="1:26" ht="10.5" customHeight="1">
      <c r="A914" s="599"/>
      <c r="B914" s="599"/>
      <c r="C914" s="599"/>
      <c r="D914" s="599"/>
      <c r="E914" s="599"/>
      <c r="F914" s="599"/>
      <c r="G914" s="599"/>
      <c r="H914" s="599"/>
      <c r="I914" s="599"/>
      <c r="J914" s="599"/>
      <c r="K914" s="599"/>
      <c r="L914" s="599"/>
      <c r="M914" s="599"/>
      <c r="N914" s="599"/>
      <c r="O914" s="599"/>
      <c r="P914" s="599"/>
      <c r="Q914" s="599"/>
      <c r="R914" s="599"/>
      <c r="S914" s="599"/>
      <c r="T914" s="599"/>
      <c r="U914" s="599"/>
      <c r="V914" s="599"/>
      <c r="W914" s="599"/>
      <c r="X914" s="599"/>
      <c r="Y914" s="599"/>
      <c r="Z914" s="599"/>
    </row>
    <row r="915" spans="1:26" ht="10.5" customHeight="1">
      <c r="A915" s="599"/>
      <c r="B915" s="599"/>
      <c r="C915" s="599"/>
      <c r="D915" s="599"/>
      <c r="E915" s="599"/>
      <c r="F915" s="599"/>
      <c r="G915" s="599"/>
      <c r="H915" s="599"/>
      <c r="I915" s="599"/>
      <c r="J915" s="599"/>
      <c r="K915" s="599"/>
      <c r="L915" s="599"/>
      <c r="M915" s="599"/>
      <c r="N915" s="599"/>
      <c r="O915" s="599"/>
      <c r="P915" s="599"/>
      <c r="Q915" s="599"/>
      <c r="R915" s="599"/>
      <c r="S915" s="599"/>
      <c r="T915" s="599"/>
      <c r="U915" s="599"/>
      <c r="V915" s="599"/>
      <c r="W915" s="599"/>
      <c r="X915" s="599"/>
      <c r="Y915" s="599"/>
      <c r="Z915" s="599"/>
    </row>
    <row r="916" spans="1:26" ht="10.5" customHeight="1">
      <c r="A916" s="599"/>
      <c r="B916" s="599"/>
      <c r="C916" s="599"/>
      <c r="D916" s="599"/>
      <c r="E916" s="599"/>
      <c r="F916" s="599"/>
      <c r="G916" s="599"/>
      <c r="H916" s="599"/>
      <c r="I916" s="599"/>
      <c r="J916" s="599"/>
      <c r="K916" s="599"/>
      <c r="L916" s="599"/>
      <c r="M916" s="599"/>
      <c r="N916" s="599"/>
      <c r="O916" s="599"/>
      <c r="P916" s="599"/>
      <c r="Q916" s="599"/>
      <c r="R916" s="599"/>
      <c r="S916" s="599"/>
      <c r="T916" s="599"/>
      <c r="U916" s="599"/>
      <c r="V916" s="599"/>
      <c r="W916" s="599"/>
      <c r="X916" s="599"/>
      <c r="Y916" s="599"/>
      <c r="Z916" s="599"/>
    </row>
    <row r="917" spans="1:26" ht="10.5" customHeight="1">
      <c r="A917" s="599"/>
      <c r="B917" s="599"/>
      <c r="C917" s="599"/>
      <c r="D917" s="599"/>
      <c r="E917" s="599"/>
      <c r="F917" s="599"/>
      <c r="G917" s="599"/>
      <c r="H917" s="599"/>
      <c r="I917" s="599"/>
      <c r="J917" s="599"/>
      <c r="K917" s="599"/>
      <c r="L917" s="599"/>
      <c r="M917" s="599"/>
      <c r="N917" s="599"/>
      <c r="O917" s="599"/>
      <c r="P917" s="599"/>
      <c r="Q917" s="599"/>
      <c r="R917" s="599"/>
      <c r="S917" s="599"/>
      <c r="T917" s="599"/>
      <c r="U917" s="599"/>
      <c r="V917" s="599"/>
      <c r="W917" s="599"/>
      <c r="X917" s="599"/>
      <c r="Y917" s="599"/>
      <c r="Z917" s="599"/>
    </row>
    <row r="918" spans="1:26" ht="10.5" customHeight="1">
      <c r="A918" s="599"/>
      <c r="B918" s="599"/>
      <c r="C918" s="599"/>
      <c r="D918" s="599"/>
      <c r="E918" s="599"/>
      <c r="F918" s="599"/>
      <c r="G918" s="599"/>
      <c r="H918" s="599"/>
      <c r="I918" s="599"/>
      <c r="J918" s="599"/>
      <c r="K918" s="599"/>
      <c r="L918" s="599"/>
      <c r="M918" s="599"/>
      <c r="N918" s="599"/>
      <c r="O918" s="599"/>
      <c r="P918" s="599"/>
      <c r="Q918" s="599"/>
      <c r="R918" s="599"/>
      <c r="S918" s="599"/>
      <c r="T918" s="599"/>
      <c r="U918" s="599"/>
      <c r="V918" s="599"/>
      <c r="W918" s="599"/>
      <c r="X918" s="599"/>
      <c r="Y918" s="599"/>
      <c r="Z918" s="599"/>
    </row>
    <row r="919" spans="1:26" ht="10.5" customHeight="1">
      <c r="A919" s="599"/>
      <c r="B919" s="599"/>
      <c r="C919" s="599"/>
      <c r="D919" s="599"/>
      <c r="E919" s="599"/>
      <c r="F919" s="599"/>
      <c r="G919" s="599"/>
      <c r="H919" s="599"/>
      <c r="I919" s="599"/>
      <c r="J919" s="599"/>
      <c r="K919" s="599"/>
      <c r="L919" s="599"/>
      <c r="M919" s="599"/>
      <c r="N919" s="599"/>
      <c r="O919" s="599"/>
      <c r="P919" s="599"/>
      <c r="Q919" s="599"/>
      <c r="R919" s="599"/>
      <c r="S919" s="599"/>
      <c r="T919" s="599"/>
      <c r="U919" s="599"/>
      <c r="V919" s="599"/>
      <c r="W919" s="599"/>
      <c r="X919" s="599"/>
      <c r="Y919" s="599"/>
      <c r="Z919" s="599"/>
    </row>
    <row r="920" spans="1:26" ht="10.5" customHeight="1">
      <c r="A920" s="599"/>
      <c r="B920" s="599"/>
      <c r="C920" s="599"/>
      <c r="D920" s="599"/>
      <c r="E920" s="599"/>
      <c r="F920" s="599"/>
      <c r="G920" s="599"/>
      <c r="H920" s="599"/>
      <c r="I920" s="599"/>
      <c r="J920" s="599"/>
      <c r="K920" s="599"/>
      <c r="L920" s="599"/>
      <c r="M920" s="599"/>
      <c r="N920" s="599"/>
      <c r="O920" s="599"/>
      <c r="P920" s="599"/>
      <c r="Q920" s="599"/>
      <c r="R920" s="599"/>
      <c r="S920" s="599"/>
      <c r="T920" s="599"/>
      <c r="U920" s="599"/>
      <c r="V920" s="599"/>
      <c r="W920" s="599"/>
      <c r="X920" s="599"/>
      <c r="Y920" s="599"/>
      <c r="Z920" s="599"/>
    </row>
    <row r="921" spans="1:26" ht="10.5" customHeight="1">
      <c r="A921" s="599"/>
      <c r="B921" s="599"/>
      <c r="C921" s="599"/>
      <c r="D921" s="599"/>
      <c r="E921" s="599"/>
      <c r="F921" s="599"/>
      <c r="G921" s="599"/>
      <c r="H921" s="599"/>
      <c r="I921" s="599"/>
      <c r="J921" s="599"/>
      <c r="K921" s="599"/>
      <c r="L921" s="599"/>
      <c r="M921" s="599"/>
      <c r="N921" s="599"/>
      <c r="O921" s="599"/>
      <c r="P921" s="599"/>
      <c r="Q921" s="599"/>
      <c r="R921" s="599"/>
      <c r="S921" s="599"/>
      <c r="T921" s="599"/>
      <c r="U921" s="599"/>
      <c r="V921" s="599"/>
      <c r="W921" s="599"/>
      <c r="X921" s="599"/>
      <c r="Y921" s="599"/>
      <c r="Z921" s="599"/>
    </row>
    <row r="922" spans="1:26" ht="10.5" customHeight="1">
      <c r="A922" s="599"/>
      <c r="B922" s="599"/>
      <c r="C922" s="599"/>
      <c r="D922" s="599"/>
      <c r="E922" s="599"/>
      <c r="F922" s="599"/>
      <c r="G922" s="599"/>
      <c r="H922" s="599"/>
      <c r="I922" s="599"/>
      <c r="J922" s="599"/>
      <c r="K922" s="599"/>
      <c r="L922" s="599"/>
      <c r="M922" s="599"/>
      <c r="N922" s="599"/>
      <c r="O922" s="599"/>
      <c r="P922" s="599"/>
      <c r="Q922" s="599"/>
      <c r="R922" s="599"/>
      <c r="S922" s="599"/>
      <c r="T922" s="599"/>
      <c r="U922" s="599"/>
      <c r="V922" s="599"/>
      <c r="W922" s="599"/>
      <c r="X922" s="599"/>
      <c r="Y922" s="599"/>
      <c r="Z922" s="599"/>
    </row>
    <row r="923" spans="1:26" ht="10.5" customHeight="1">
      <c r="A923" s="599"/>
      <c r="B923" s="599"/>
      <c r="C923" s="599"/>
      <c r="D923" s="599"/>
      <c r="E923" s="599"/>
      <c r="F923" s="599"/>
      <c r="G923" s="599"/>
      <c r="H923" s="599"/>
      <c r="I923" s="599"/>
      <c r="J923" s="599"/>
      <c r="K923" s="599"/>
      <c r="L923" s="599"/>
      <c r="M923" s="599"/>
      <c r="N923" s="599"/>
      <c r="O923" s="599"/>
      <c r="P923" s="599"/>
      <c r="Q923" s="599"/>
      <c r="R923" s="599"/>
      <c r="S923" s="599"/>
      <c r="T923" s="599"/>
      <c r="U923" s="599"/>
      <c r="V923" s="599"/>
      <c r="W923" s="599"/>
      <c r="X923" s="599"/>
      <c r="Y923" s="599"/>
      <c r="Z923" s="599"/>
    </row>
    <row r="924" spans="1:26" ht="10.5" customHeight="1">
      <c r="A924" s="599"/>
      <c r="B924" s="599"/>
      <c r="C924" s="599"/>
      <c r="D924" s="599"/>
      <c r="E924" s="599"/>
      <c r="F924" s="599"/>
      <c r="G924" s="599"/>
      <c r="H924" s="599"/>
      <c r="I924" s="599"/>
      <c r="J924" s="599"/>
      <c r="K924" s="599"/>
      <c r="L924" s="599"/>
      <c r="M924" s="599"/>
      <c r="N924" s="599"/>
      <c r="O924" s="599"/>
      <c r="P924" s="599"/>
      <c r="Q924" s="599"/>
      <c r="R924" s="599"/>
      <c r="S924" s="599"/>
      <c r="T924" s="599"/>
      <c r="U924" s="599"/>
      <c r="V924" s="599"/>
      <c r="W924" s="599"/>
      <c r="X924" s="599"/>
      <c r="Y924" s="599"/>
      <c r="Z924" s="599"/>
    </row>
    <row r="925" spans="1:26" ht="10.5" customHeight="1">
      <c r="A925" s="599"/>
      <c r="B925" s="599"/>
      <c r="C925" s="599"/>
      <c r="D925" s="599"/>
      <c r="E925" s="599"/>
      <c r="F925" s="599"/>
      <c r="G925" s="599"/>
      <c r="H925" s="599"/>
      <c r="I925" s="599"/>
      <c r="J925" s="599"/>
      <c r="K925" s="599"/>
      <c r="L925" s="599"/>
      <c r="M925" s="599"/>
      <c r="N925" s="599"/>
      <c r="O925" s="599"/>
      <c r="P925" s="599"/>
      <c r="Q925" s="599"/>
      <c r="R925" s="599"/>
      <c r="S925" s="599"/>
      <c r="T925" s="599"/>
      <c r="U925" s="599"/>
      <c r="V925" s="599"/>
      <c r="W925" s="599"/>
      <c r="X925" s="599"/>
      <c r="Y925" s="599"/>
      <c r="Z925" s="599"/>
    </row>
    <row r="926" spans="1:26" ht="10.5" customHeight="1">
      <c r="A926" s="599"/>
      <c r="B926" s="599"/>
      <c r="C926" s="599"/>
      <c r="D926" s="599"/>
      <c r="E926" s="599"/>
      <c r="F926" s="599"/>
      <c r="G926" s="599"/>
      <c r="H926" s="599"/>
      <c r="I926" s="599"/>
      <c r="J926" s="599"/>
      <c r="K926" s="599"/>
      <c r="L926" s="599"/>
      <c r="M926" s="599"/>
      <c r="N926" s="599"/>
      <c r="O926" s="599"/>
      <c r="P926" s="599"/>
      <c r="Q926" s="599"/>
      <c r="R926" s="599"/>
      <c r="S926" s="599"/>
      <c r="T926" s="599"/>
      <c r="U926" s="599"/>
      <c r="V926" s="599"/>
      <c r="W926" s="599"/>
      <c r="X926" s="599"/>
      <c r="Y926" s="599"/>
      <c r="Z926" s="599"/>
    </row>
    <row r="927" spans="1:26" ht="10.5" customHeight="1">
      <c r="A927" s="599"/>
      <c r="B927" s="599"/>
      <c r="C927" s="599"/>
      <c r="D927" s="599"/>
      <c r="E927" s="599"/>
      <c r="F927" s="599"/>
      <c r="G927" s="599"/>
      <c r="H927" s="599"/>
      <c r="I927" s="599"/>
      <c r="J927" s="599"/>
      <c r="K927" s="599"/>
      <c r="L927" s="599"/>
      <c r="M927" s="599"/>
      <c r="N927" s="599"/>
      <c r="O927" s="599"/>
      <c r="P927" s="599"/>
      <c r="Q927" s="599"/>
      <c r="R927" s="599"/>
      <c r="S927" s="599"/>
      <c r="T927" s="599"/>
      <c r="U927" s="599"/>
      <c r="V927" s="599"/>
      <c r="W927" s="599"/>
      <c r="X927" s="599"/>
      <c r="Y927" s="599"/>
      <c r="Z927" s="599"/>
    </row>
    <row r="928" spans="1:26" ht="10.5" customHeight="1">
      <c r="A928" s="599"/>
      <c r="B928" s="599"/>
      <c r="C928" s="599"/>
      <c r="D928" s="599"/>
      <c r="E928" s="599"/>
      <c r="F928" s="599"/>
      <c r="G928" s="599"/>
      <c r="H928" s="599"/>
      <c r="I928" s="599"/>
      <c r="J928" s="599"/>
      <c r="K928" s="599"/>
      <c r="L928" s="599"/>
      <c r="M928" s="599"/>
      <c r="N928" s="599"/>
      <c r="O928" s="599"/>
      <c r="P928" s="599"/>
      <c r="Q928" s="599"/>
      <c r="R928" s="599"/>
      <c r="S928" s="599"/>
      <c r="T928" s="599"/>
      <c r="U928" s="599"/>
      <c r="V928" s="599"/>
      <c r="W928" s="599"/>
      <c r="X928" s="599"/>
      <c r="Y928" s="599"/>
      <c r="Z928" s="599"/>
    </row>
    <row r="929" spans="1:26" ht="10.5" customHeight="1">
      <c r="A929" s="599"/>
      <c r="B929" s="599"/>
      <c r="C929" s="599"/>
      <c r="D929" s="599"/>
      <c r="E929" s="599"/>
      <c r="F929" s="599"/>
      <c r="G929" s="599"/>
      <c r="H929" s="599"/>
      <c r="I929" s="599"/>
      <c r="J929" s="599"/>
      <c r="K929" s="599"/>
      <c r="L929" s="599"/>
      <c r="M929" s="599"/>
      <c r="N929" s="599"/>
      <c r="O929" s="599"/>
      <c r="P929" s="599"/>
      <c r="Q929" s="599"/>
      <c r="R929" s="599"/>
      <c r="S929" s="599"/>
      <c r="T929" s="599"/>
      <c r="U929" s="599"/>
      <c r="V929" s="599"/>
      <c r="W929" s="599"/>
      <c r="X929" s="599"/>
      <c r="Y929" s="599"/>
      <c r="Z929" s="599"/>
    </row>
    <row r="930" spans="1:26" ht="10.5" customHeight="1">
      <c r="A930" s="599"/>
      <c r="B930" s="599"/>
      <c r="C930" s="599"/>
      <c r="D930" s="599"/>
      <c r="E930" s="599"/>
      <c r="F930" s="599"/>
      <c r="G930" s="599"/>
      <c r="H930" s="599"/>
      <c r="I930" s="599"/>
      <c r="J930" s="599"/>
      <c r="K930" s="599"/>
      <c r="L930" s="599"/>
      <c r="M930" s="599"/>
      <c r="N930" s="599"/>
      <c r="O930" s="599"/>
      <c r="P930" s="599"/>
      <c r="Q930" s="599"/>
      <c r="R930" s="599"/>
      <c r="S930" s="599"/>
      <c r="T930" s="599"/>
      <c r="U930" s="599"/>
      <c r="V930" s="599"/>
      <c r="W930" s="599"/>
      <c r="X930" s="599"/>
      <c r="Y930" s="599"/>
      <c r="Z930" s="599"/>
    </row>
    <row r="931" spans="1:26" ht="10.5" customHeight="1">
      <c r="A931" s="599"/>
      <c r="B931" s="599"/>
      <c r="C931" s="599"/>
      <c r="D931" s="599"/>
      <c r="E931" s="599"/>
      <c r="F931" s="599"/>
      <c r="G931" s="599"/>
      <c r="H931" s="599"/>
      <c r="I931" s="599"/>
      <c r="J931" s="599"/>
      <c r="K931" s="599"/>
      <c r="L931" s="599"/>
      <c r="M931" s="599"/>
      <c r="N931" s="599"/>
      <c r="O931" s="599"/>
      <c r="P931" s="599"/>
      <c r="Q931" s="599"/>
      <c r="R931" s="599"/>
      <c r="S931" s="599"/>
      <c r="T931" s="599"/>
      <c r="U931" s="599"/>
      <c r="V931" s="599"/>
      <c r="W931" s="599"/>
      <c r="X931" s="599"/>
      <c r="Y931" s="599"/>
      <c r="Z931" s="599"/>
    </row>
    <row r="932" spans="1:26" ht="10.5" customHeight="1">
      <c r="A932" s="599"/>
      <c r="B932" s="599"/>
      <c r="C932" s="599"/>
      <c r="D932" s="599"/>
      <c r="E932" s="599"/>
      <c r="F932" s="599"/>
      <c r="G932" s="599"/>
      <c r="H932" s="599"/>
      <c r="I932" s="599"/>
      <c r="J932" s="599"/>
      <c r="K932" s="599"/>
      <c r="L932" s="599"/>
      <c r="M932" s="599"/>
      <c r="N932" s="599"/>
      <c r="O932" s="599"/>
      <c r="P932" s="599"/>
      <c r="Q932" s="599"/>
      <c r="R932" s="599"/>
      <c r="S932" s="599"/>
      <c r="T932" s="599"/>
      <c r="U932" s="599"/>
      <c r="V932" s="599"/>
      <c r="W932" s="599"/>
      <c r="X932" s="599"/>
      <c r="Y932" s="599"/>
      <c r="Z932" s="599"/>
    </row>
    <row r="933" spans="1:26" ht="10.5" customHeight="1">
      <c r="A933" s="599"/>
      <c r="B933" s="599"/>
      <c r="C933" s="599"/>
      <c r="D933" s="599"/>
      <c r="E933" s="599"/>
      <c r="F933" s="599"/>
      <c r="G933" s="599"/>
      <c r="H933" s="599"/>
      <c r="I933" s="599"/>
      <c r="J933" s="599"/>
      <c r="K933" s="599"/>
      <c r="L933" s="599"/>
      <c r="M933" s="599"/>
      <c r="N933" s="599"/>
      <c r="O933" s="599"/>
      <c r="P933" s="599"/>
      <c r="Q933" s="599"/>
      <c r="R933" s="599"/>
      <c r="S933" s="599"/>
      <c r="T933" s="599"/>
      <c r="U933" s="599"/>
      <c r="V933" s="599"/>
      <c r="W933" s="599"/>
      <c r="X933" s="599"/>
      <c r="Y933" s="599"/>
      <c r="Z933" s="599"/>
    </row>
    <row r="934" spans="1:26" ht="10.5" customHeight="1">
      <c r="A934" s="599"/>
      <c r="B934" s="599"/>
      <c r="C934" s="599"/>
      <c r="D934" s="599"/>
      <c r="E934" s="599"/>
      <c r="F934" s="599"/>
      <c r="G934" s="599"/>
      <c r="H934" s="599"/>
      <c r="I934" s="599"/>
      <c r="J934" s="599"/>
      <c r="K934" s="599"/>
      <c r="L934" s="599"/>
      <c r="M934" s="599"/>
      <c r="N934" s="599"/>
      <c r="O934" s="599"/>
      <c r="P934" s="599"/>
      <c r="Q934" s="599"/>
      <c r="R934" s="599"/>
      <c r="S934" s="599"/>
      <c r="T934" s="599"/>
      <c r="U934" s="599"/>
      <c r="V934" s="599"/>
      <c r="W934" s="599"/>
      <c r="X934" s="599"/>
      <c r="Y934" s="599"/>
      <c r="Z934" s="599"/>
    </row>
    <row r="935" spans="1:26" ht="10.5" customHeight="1">
      <c r="A935" s="599"/>
      <c r="B935" s="599"/>
      <c r="C935" s="599"/>
      <c r="D935" s="599"/>
      <c r="E935" s="599"/>
      <c r="F935" s="599"/>
      <c r="G935" s="599"/>
      <c r="H935" s="599"/>
      <c r="I935" s="599"/>
      <c r="J935" s="599"/>
      <c r="K935" s="599"/>
      <c r="L935" s="599"/>
      <c r="M935" s="599"/>
      <c r="N935" s="599"/>
      <c r="O935" s="599"/>
      <c r="P935" s="599"/>
      <c r="Q935" s="599"/>
      <c r="R935" s="599"/>
      <c r="S935" s="599"/>
      <c r="T935" s="599"/>
      <c r="U935" s="599"/>
      <c r="V935" s="599"/>
      <c r="W935" s="599"/>
      <c r="X935" s="599"/>
      <c r="Y935" s="599"/>
      <c r="Z935" s="599"/>
    </row>
    <row r="936" spans="1:26" ht="10.5" customHeight="1">
      <c r="A936" s="599"/>
      <c r="B936" s="599"/>
      <c r="C936" s="599"/>
      <c r="D936" s="599"/>
      <c r="E936" s="599"/>
      <c r="F936" s="599"/>
      <c r="G936" s="599"/>
      <c r="H936" s="599"/>
      <c r="I936" s="599"/>
      <c r="J936" s="599"/>
      <c r="K936" s="599"/>
      <c r="L936" s="599"/>
      <c r="M936" s="599"/>
      <c r="N936" s="599"/>
      <c r="O936" s="599"/>
      <c r="P936" s="599"/>
      <c r="Q936" s="599"/>
      <c r="R936" s="599"/>
      <c r="S936" s="599"/>
      <c r="T936" s="599"/>
      <c r="U936" s="599"/>
      <c r="V936" s="599"/>
      <c r="W936" s="599"/>
      <c r="X936" s="599"/>
      <c r="Y936" s="599"/>
      <c r="Z936" s="599"/>
    </row>
    <row r="937" spans="1:26" ht="10.5" customHeight="1">
      <c r="A937" s="599"/>
      <c r="B937" s="599"/>
      <c r="C937" s="599"/>
      <c r="D937" s="599"/>
      <c r="E937" s="599"/>
      <c r="F937" s="599"/>
      <c r="G937" s="599"/>
      <c r="H937" s="599"/>
      <c r="I937" s="599"/>
      <c r="J937" s="599"/>
      <c r="K937" s="599"/>
      <c r="L937" s="599"/>
      <c r="M937" s="599"/>
      <c r="N937" s="599"/>
      <c r="O937" s="599"/>
      <c r="P937" s="599"/>
      <c r="Q937" s="599"/>
      <c r="R937" s="599"/>
      <c r="S937" s="599"/>
      <c r="T937" s="599"/>
      <c r="U937" s="599"/>
      <c r="V937" s="599"/>
      <c r="W937" s="599"/>
      <c r="X937" s="599"/>
      <c r="Y937" s="599"/>
      <c r="Z937" s="599"/>
    </row>
    <row r="938" spans="1:26" ht="10.5" customHeight="1">
      <c r="A938" s="599"/>
      <c r="B938" s="599"/>
      <c r="C938" s="599"/>
      <c r="D938" s="599"/>
      <c r="E938" s="599"/>
      <c r="F938" s="599"/>
      <c r="G938" s="599"/>
      <c r="H938" s="599"/>
      <c r="I938" s="599"/>
      <c r="J938" s="599"/>
      <c r="K938" s="599"/>
      <c r="L938" s="599"/>
      <c r="M938" s="599"/>
      <c r="N938" s="599"/>
      <c r="O938" s="599"/>
      <c r="P938" s="599"/>
      <c r="Q938" s="599"/>
      <c r="R938" s="599"/>
      <c r="S938" s="599"/>
      <c r="T938" s="599"/>
      <c r="U938" s="599"/>
      <c r="V938" s="599"/>
      <c r="W938" s="599"/>
      <c r="X938" s="599"/>
      <c r="Y938" s="599"/>
      <c r="Z938" s="599"/>
    </row>
    <row r="939" spans="1:26" ht="10.5" customHeight="1">
      <c r="A939" s="599"/>
      <c r="B939" s="599"/>
      <c r="C939" s="599"/>
      <c r="D939" s="599"/>
      <c r="E939" s="599"/>
      <c r="F939" s="599"/>
      <c r="G939" s="599"/>
      <c r="H939" s="599"/>
      <c r="I939" s="599"/>
      <c r="J939" s="599"/>
      <c r="K939" s="599"/>
      <c r="L939" s="599"/>
      <c r="M939" s="599"/>
      <c r="N939" s="599"/>
      <c r="O939" s="599"/>
      <c r="P939" s="599"/>
      <c r="Q939" s="599"/>
      <c r="R939" s="599"/>
      <c r="S939" s="599"/>
      <c r="T939" s="599"/>
      <c r="U939" s="599"/>
      <c r="V939" s="599"/>
      <c r="W939" s="599"/>
      <c r="X939" s="599"/>
      <c r="Y939" s="599"/>
      <c r="Z939" s="599"/>
    </row>
    <row r="940" spans="1:26" ht="10.5" customHeight="1">
      <c r="A940" s="599"/>
      <c r="B940" s="599"/>
      <c r="C940" s="599"/>
      <c r="D940" s="599"/>
      <c r="E940" s="599"/>
      <c r="F940" s="599"/>
      <c r="G940" s="599"/>
      <c r="H940" s="599"/>
      <c r="I940" s="599"/>
      <c r="J940" s="599"/>
      <c r="K940" s="599"/>
      <c r="L940" s="599"/>
      <c r="M940" s="599"/>
      <c r="N940" s="599"/>
      <c r="O940" s="599"/>
      <c r="P940" s="599"/>
      <c r="Q940" s="599"/>
      <c r="R940" s="599"/>
      <c r="S940" s="599"/>
      <c r="T940" s="599"/>
      <c r="U940" s="599"/>
      <c r="V940" s="599"/>
      <c r="W940" s="599"/>
      <c r="X940" s="599"/>
      <c r="Y940" s="599"/>
      <c r="Z940" s="599"/>
    </row>
    <row r="941" spans="1:26" ht="10.5" customHeight="1">
      <c r="A941" s="599"/>
      <c r="B941" s="599"/>
      <c r="C941" s="599"/>
      <c r="D941" s="599"/>
      <c r="E941" s="599"/>
      <c r="F941" s="599"/>
      <c r="G941" s="599"/>
      <c r="H941" s="599"/>
      <c r="I941" s="599"/>
      <c r="J941" s="599"/>
      <c r="K941" s="599"/>
      <c r="L941" s="599"/>
      <c r="M941" s="599"/>
      <c r="N941" s="599"/>
      <c r="O941" s="599"/>
      <c r="P941" s="599"/>
      <c r="Q941" s="599"/>
      <c r="R941" s="599"/>
      <c r="S941" s="599"/>
      <c r="T941" s="599"/>
      <c r="U941" s="599"/>
      <c r="V941" s="599"/>
      <c r="W941" s="599"/>
      <c r="X941" s="599"/>
      <c r="Y941" s="599"/>
      <c r="Z941" s="599"/>
    </row>
    <row r="942" spans="1:26" ht="10.5" customHeight="1">
      <c r="A942" s="599"/>
      <c r="B942" s="599"/>
      <c r="C942" s="599"/>
      <c r="D942" s="599"/>
      <c r="E942" s="599"/>
      <c r="F942" s="599"/>
      <c r="G942" s="599"/>
      <c r="H942" s="599"/>
      <c r="I942" s="599"/>
      <c r="J942" s="599"/>
      <c r="K942" s="599"/>
      <c r="L942" s="599"/>
      <c r="M942" s="599"/>
      <c r="N942" s="599"/>
      <c r="O942" s="599"/>
      <c r="P942" s="599"/>
      <c r="Q942" s="599"/>
      <c r="R942" s="599"/>
      <c r="S942" s="599"/>
      <c r="T942" s="599"/>
      <c r="U942" s="599"/>
      <c r="V942" s="599"/>
      <c r="W942" s="599"/>
      <c r="X942" s="599"/>
      <c r="Y942" s="599"/>
      <c r="Z942" s="599"/>
    </row>
    <row r="943" spans="1:26" ht="10.5" customHeight="1">
      <c r="A943" s="599"/>
      <c r="B943" s="599"/>
      <c r="C943" s="599"/>
      <c r="D943" s="599"/>
      <c r="E943" s="599"/>
      <c r="F943" s="599"/>
      <c r="G943" s="599"/>
      <c r="H943" s="599"/>
      <c r="I943" s="599"/>
      <c r="J943" s="599"/>
      <c r="K943" s="599"/>
      <c r="L943" s="599"/>
      <c r="M943" s="599"/>
      <c r="N943" s="599"/>
      <c r="O943" s="599"/>
      <c r="P943" s="599"/>
      <c r="Q943" s="599"/>
      <c r="R943" s="599"/>
      <c r="S943" s="599"/>
      <c r="T943" s="599"/>
      <c r="U943" s="599"/>
      <c r="V943" s="599"/>
      <c r="W943" s="599"/>
      <c r="X943" s="599"/>
      <c r="Y943" s="599"/>
      <c r="Z943" s="599"/>
    </row>
    <row r="944" spans="1:26" ht="10.5" customHeight="1">
      <c r="A944" s="599"/>
      <c r="B944" s="599"/>
      <c r="C944" s="599"/>
      <c r="D944" s="599"/>
      <c r="E944" s="599"/>
      <c r="F944" s="599"/>
      <c r="G944" s="599"/>
      <c r="H944" s="599"/>
      <c r="I944" s="599"/>
      <c r="J944" s="599"/>
      <c r="K944" s="599"/>
      <c r="L944" s="599"/>
      <c r="M944" s="599"/>
      <c r="N944" s="599"/>
      <c r="O944" s="599"/>
      <c r="P944" s="599"/>
      <c r="Q944" s="599"/>
      <c r="R944" s="599"/>
      <c r="S944" s="599"/>
      <c r="T944" s="599"/>
      <c r="U944" s="599"/>
      <c r="V944" s="599"/>
      <c r="W944" s="599"/>
      <c r="X944" s="599"/>
      <c r="Y944" s="599"/>
      <c r="Z944" s="599"/>
    </row>
    <row r="945" spans="1:26" ht="10.5" customHeight="1">
      <c r="A945" s="599"/>
      <c r="B945" s="599"/>
      <c r="C945" s="599"/>
      <c r="D945" s="599"/>
      <c r="E945" s="599"/>
      <c r="F945" s="599"/>
      <c r="G945" s="599"/>
      <c r="H945" s="599"/>
      <c r="I945" s="599"/>
      <c r="J945" s="599"/>
      <c r="K945" s="599"/>
      <c r="L945" s="599"/>
      <c r="M945" s="599"/>
      <c r="N945" s="599"/>
      <c r="O945" s="599"/>
      <c r="P945" s="599"/>
      <c r="Q945" s="599"/>
      <c r="R945" s="599"/>
      <c r="S945" s="599"/>
      <c r="T945" s="599"/>
      <c r="U945" s="599"/>
      <c r="V945" s="599"/>
      <c r="W945" s="599"/>
      <c r="X945" s="599"/>
      <c r="Y945" s="599"/>
      <c r="Z945" s="599"/>
    </row>
    <row r="946" spans="1:26" ht="10.5" customHeight="1">
      <c r="A946" s="599"/>
      <c r="B946" s="599"/>
      <c r="C946" s="599"/>
      <c r="D946" s="599"/>
      <c r="E946" s="599"/>
      <c r="F946" s="599"/>
      <c r="G946" s="599"/>
      <c r="H946" s="599"/>
      <c r="I946" s="599"/>
      <c r="J946" s="599"/>
      <c r="K946" s="599"/>
      <c r="L946" s="599"/>
      <c r="M946" s="599"/>
      <c r="N946" s="599"/>
      <c r="O946" s="599"/>
      <c r="P946" s="599"/>
      <c r="Q946" s="599"/>
      <c r="R946" s="599"/>
      <c r="S946" s="599"/>
      <c r="T946" s="599"/>
      <c r="U946" s="599"/>
      <c r="V946" s="599"/>
      <c r="W946" s="599"/>
      <c r="X946" s="599"/>
      <c r="Y946" s="599"/>
      <c r="Z946" s="599"/>
    </row>
    <row r="947" spans="1:26" ht="10.5" customHeight="1">
      <c r="A947" s="599"/>
      <c r="B947" s="599"/>
      <c r="C947" s="599"/>
      <c r="D947" s="599"/>
      <c r="E947" s="599"/>
      <c r="F947" s="599"/>
      <c r="G947" s="599"/>
      <c r="H947" s="599"/>
      <c r="I947" s="599"/>
      <c r="J947" s="599"/>
      <c r="K947" s="599"/>
      <c r="L947" s="599"/>
      <c r="M947" s="599"/>
      <c r="N947" s="599"/>
      <c r="O947" s="599"/>
      <c r="P947" s="599"/>
      <c r="Q947" s="599"/>
      <c r="R947" s="599"/>
      <c r="S947" s="599"/>
      <c r="T947" s="599"/>
      <c r="U947" s="599"/>
      <c r="V947" s="599"/>
      <c r="W947" s="599"/>
      <c r="X947" s="599"/>
      <c r="Y947" s="599"/>
      <c r="Z947" s="599"/>
    </row>
    <row r="948" spans="1:26" ht="10.5" customHeight="1">
      <c r="A948" s="599"/>
      <c r="B948" s="599"/>
      <c r="C948" s="599"/>
      <c r="D948" s="599"/>
      <c r="E948" s="599"/>
      <c r="F948" s="599"/>
      <c r="G948" s="599"/>
      <c r="H948" s="599"/>
      <c r="I948" s="599"/>
      <c r="J948" s="599"/>
      <c r="K948" s="599"/>
      <c r="L948" s="599"/>
      <c r="M948" s="599"/>
      <c r="N948" s="599"/>
      <c r="O948" s="599"/>
      <c r="P948" s="599"/>
      <c r="Q948" s="599"/>
      <c r="R948" s="599"/>
      <c r="S948" s="599"/>
      <c r="T948" s="599"/>
      <c r="U948" s="599"/>
      <c r="V948" s="599"/>
      <c r="W948" s="599"/>
      <c r="X948" s="599"/>
      <c r="Y948" s="599"/>
      <c r="Z948" s="599"/>
    </row>
    <row r="949" spans="1:26" ht="10.5" customHeight="1">
      <c r="A949" s="599"/>
      <c r="B949" s="599"/>
      <c r="C949" s="599"/>
      <c r="D949" s="599"/>
      <c r="E949" s="599"/>
      <c r="F949" s="599"/>
      <c r="G949" s="599"/>
      <c r="H949" s="599"/>
      <c r="I949" s="599"/>
      <c r="J949" s="599"/>
      <c r="K949" s="599"/>
      <c r="L949" s="599"/>
      <c r="M949" s="599"/>
      <c r="N949" s="599"/>
      <c r="O949" s="599"/>
      <c r="P949" s="599"/>
      <c r="Q949" s="599"/>
      <c r="R949" s="599"/>
      <c r="S949" s="599"/>
      <c r="T949" s="599"/>
      <c r="U949" s="599"/>
      <c r="V949" s="599"/>
      <c r="W949" s="599"/>
      <c r="X949" s="599"/>
      <c r="Y949" s="599"/>
      <c r="Z949" s="599"/>
    </row>
    <row r="950" spans="1:26" ht="10.5" customHeight="1">
      <c r="A950" s="599"/>
      <c r="B950" s="599"/>
      <c r="C950" s="599"/>
      <c r="D950" s="599"/>
      <c r="E950" s="599"/>
      <c r="F950" s="599"/>
      <c r="G950" s="599"/>
      <c r="H950" s="599"/>
      <c r="I950" s="599"/>
      <c r="J950" s="599"/>
      <c r="K950" s="599"/>
      <c r="L950" s="599"/>
      <c r="M950" s="599"/>
      <c r="N950" s="599"/>
      <c r="O950" s="599"/>
      <c r="P950" s="599"/>
      <c r="Q950" s="599"/>
      <c r="R950" s="599"/>
      <c r="S950" s="599"/>
      <c r="T950" s="599"/>
      <c r="U950" s="599"/>
      <c r="V950" s="599"/>
      <c r="W950" s="599"/>
      <c r="X950" s="599"/>
      <c r="Y950" s="599"/>
      <c r="Z950" s="599"/>
    </row>
    <row r="951" spans="1:26" ht="10.5" customHeight="1">
      <c r="A951" s="599"/>
      <c r="B951" s="599"/>
      <c r="C951" s="599"/>
      <c r="D951" s="599"/>
      <c r="E951" s="599"/>
      <c r="F951" s="599"/>
      <c r="G951" s="599"/>
      <c r="H951" s="599"/>
      <c r="I951" s="599"/>
      <c r="J951" s="599"/>
      <c r="K951" s="599"/>
      <c r="L951" s="599"/>
      <c r="M951" s="599"/>
      <c r="N951" s="599"/>
      <c r="O951" s="599"/>
      <c r="P951" s="599"/>
      <c r="Q951" s="599"/>
      <c r="R951" s="599"/>
      <c r="S951" s="599"/>
      <c r="T951" s="599"/>
      <c r="U951" s="599"/>
      <c r="V951" s="599"/>
      <c r="W951" s="599"/>
      <c r="X951" s="599"/>
      <c r="Y951" s="599"/>
      <c r="Z951" s="599"/>
    </row>
    <row r="952" spans="1:26" ht="10.5" customHeight="1">
      <c r="A952" s="599"/>
      <c r="B952" s="599"/>
      <c r="C952" s="599"/>
      <c r="D952" s="599"/>
      <c r="E952" s="599"/>
      <c r="F952" s="599"/>
      <c r="G952" s="599"/>
      <c r="H952" s="599"/>
      <c r="I952" s="599"/>
      <c r="J952" s="599"/>
      <c r="K952" s="599"/>
      <c r="L952" s="599"/>
      <c r="M952" s="599"/>
      <c r="N952" s="599"/>
      <c r="O952" s="599"/>
      <c r="P952" s="599"/>
      <c r="Q952" s="599"/>
      <c r="R952" s="599"/>
      <c r="S952" s="599"/>
      <c r="T952" s="599"/>
      <c r="U952" s="599"/>
      <c r="V952" s="599"/>
      <c r="W952" s="599"/>
      <c r="X952" s="599"/>
      <c r="Y952" s="599"/>
      <c r="Z952" s="599"/>
    </row>
    <row r="953" spans="1:26" ht="10.5" customHeight="1">
      <c r="A953" s="599"/>
      <c r="B953" s="599"/>
      <c r="C953" s="599"/>
      <c r="D953" s="599"/>
      <c r="E953" s="599"/>
      <c r="F953" s="599"/>
      <c r="G953" s="599"/>
      <c r="H953" s="599"/>
      <c r="I953" s="599"/>
      <c r="J953" s="599"/>
      <c r="K953" s="599"/>
      <c r="L953" s="599"/>
      <c r="M953" s="599"/>
      <c r="N953" s="599"/>
      <c r="O953" s="599"/>
      <c r="P953" s="599"/>
      <c r="Q953" s="599"/>
      <c r="R953" s="599"/>
      <c r="S953" s="599"/>
      <c r="T953" s="599"/>
      <c r="U953" s="599"/>
      <c r="V953" s="599"/>
      <c r="W953" s="599"/>
      <c r="X953" s="599"/>
      <c r="Y953" s="599"/>
      <c r="Z953" s="599"/>
    </row>
    <row r="954" spans="1:26" ht="10.5" customHeight="1">
      <c r="A954" s="599"/>
      <c r="B954" s="599"/>
      <c r="C954" s="599"/>
      <c r="D954" s="599"/>
      <c r="E954" s="599"/>
      <c r="F954" s="599"/>
      <c r="G954" s="599"/>
      <c r="H954" s="599"/>
      <c r="I954" s="599"/>
      <c r="J954" s="599"/>
      <c r="K954" s="599"/>
      <c r="L954" s="599"/>
      <c r="M954" s="599"/>
      <c r="N954" s="599"/>
      <c r="O954" s="599"/>
      <c r="P954" s="599"/>
      <c r="Q954" s="599"/>
      <c r="R954" s="599"/>
      <c r="S954" s="599"/>
      <c r="T954" s="599"/>
      <c r="U954" s="599"/>
      <c r="V954" s="599"/>
      <c r="W954" s="599"/>
      <c r="X954" s="599"/>
      <c r="Y954" s="599"/>
      <c r="Z954" s="599"/>
    </row>
    <row r="955" spans="1:26" ht="10.5" customHeight="1">
      <c r="A955" s="599"/>
      <c r="B955" s="599"/>
      <c r="C955" s="599"/>
      <c r="D955" s="599"/>
      <c r="E955" s="599"/>
      <c r="F955" s="599"/>
      <c r="G955" s="599"/>
      <c r="H955" s="599"/>
      <c r="I955" s="599"/>
      <c r="J955" s="599"/>
      <c r="K955" s="599"/>
      <c r="L955" s="599"/>
      <c r="M955" s="599"/>
      <c r="N955" s="599"/>
      <c r="O955" s="599"/>
      <c r="P955" s="599"/>
      <c r="Q955" s="599"/>
      <c r="R955" s="599"/>
      <c r="S955" s="599"/>
      <c r="T955" s="599"/>
      <c r="U955" s="599"/>
      <c r="V955" s="599"/>
      <c r="W955" s="599"/>
      <c r="X955" s="599"/>
      <c r="Y955" s="599"/>
      <c r="Z955" s="599"/>
    </row>
    <row r="956" spans="1:26" ht="10.5" customHeight="1">
      <c r="A956" s="599"/>
      <c r="B956" s="599"/>
      <c r="C956" s="599"/>
      <c r="D956" s="599"/>
      <c r="E956" s="599"/>
      <c r="F956" s="599"/>
      <c r="G956" s="599"/>
      <c r="H956" s="599"/>
      <c r="I956" s="599"/>
      <c r="J956" s="599"/>
      <c r="K956" s="599"/>
      <c r="L956" s="599"/>
      <c r="M956" s="599"/>
      <c r="N956" s="599"/>
      <c r="O956" s="599"/>
      <c r="P956" s="599"/>
      <c r="Q956" s="599"/>
      <c r="R956" s="599"/>
      <c r="S956" s="599"/>
      <c r="T956" s="599"/>
      <c r="U956" s="599"/>
      <c r="V956" s="599"/>
      <c r="W956" s="599"/>
      <c r="X956" s="599"/>
      <c r="Y956" s="599"/>
      <c r="Z956" s="599"/>
    </row>
    <row r="957" spans="1:26" ht="10.5" customHeight="1">
      <c r="A957" s="599"/>
      <c r="B957" s="599"/>
      <c r="C957" s="599"/>
      <c r="D957" s="599"/>
      <c r="E957" s="599"/>
      <c r="F957" s="599"/>
      <c r="G957" s="599"/>
      <c r="H957" s="599"/>
      <c r="I957" s="599"/>
      <c r="J957" s="599"/>
      <c r="K957" s="599"/>
      <c r="L957" s="599"/>
      <c r="M957" s="599"/>
      <c r="N957" s="599"/>
      <c r="O957" s="599"/>
      <c r="P957" s="599"/>
      <c r="Q957" s="599"/>
      <c r="R957" s="599"/>
      <c r="S957" s="599"/>
      <c r="T957" s="599"/>
      <c r="U957" s="599"/>
      <c r="V957" s="599"/>
      <c r="W957" s="599"/>
      <c r="X957" s="599"/>
      <c r="Y957" s="599"/>
      <c r="Z957" s="599"/>
    </row>
    <row r="958" spans="1:26" ht="10.5" customHeight="1">
      <c r="A958" s="599"/>
      <c r="B958" s="599"/>
      <c r="C958" s="599"/>
      <c r="D958" s="599"/>
      <c r="E958" s="599"/>
      <c r="F958" s="599"/>
      <c r="G958" s="599"/>
      <c r="H958" s="599"/>
      <c r="I958" s="599"/>
      <c r="J958" s="599"/>
      <c r="K958" s="599"/>
      <c r="L958" s="599"/>
      <c r="M958" s="599"/>
      <c r="N958" s="599"/>
      <c r="O958" s="599"/>
      <c r="P958" s="599"/>
      <c r="Q958" s="599"/>
      <c r="R958" s="599"/>
      <c r="S958" s="599"/>
      <c r="T958" s="599"/>
      <c r="U958" s="599"/>
      <c r="V958" s="599"/>
      <c r="W958" s="599"/>
      <c r="X958" s="599"/>
      <c r="Y958" s="599"/>
      <c r="Z958" s="599"/>
    </row>
    <row r="959" spans="1:26" ht="10.5" customHeight="1">
      <c r="A959" s="599"/>
      <c r="B959" s="599"/>
      <c r="C959" s="599"/>
      <c r="D959" s="599"/>
      <c r="E959" s="599"/>
      <c r="F959" s="599"/>
      <c r="G959" s="599"/>
      <c r="H959" s="599"/>
      <c r="I959" s="599"/>
      <c r="J959" s="599"/>
      <c r="K959" s="599"/>
      <c r="L959" s="599"/>
      <c r="M959" s="599"/>
      <c r="N959" s="599"/>
      <c r="O959" s="599"/>
      <c r="P959" s="599"/>
      <c r="Q959" s="599"/>
      <c r="R959" s="599"/>
      <c r="S959" s="599"/>
      <c r="T959" s="599"/>
      <c r="U959" s="599"/>
      <c r="V959" s="599"/>
      <c r="W959" s="599"/>
      <c r="X959" s="599"/>
      <c r="Y959" s="599"/>
      <c r="Z959" s="599"/>
    </row>
    <row r="960" spans="1:26" ht="10.5" customHeight="1">
      <c r="A960" s="599"/>
      <c r="B960" s="599"/>
      <c r="C960" s="599"/>
      <c r="D960" s="599"/>
      <c r="E960" s="599"/>
      <c r="F960" s="599"/>
      <c r="G960" s="599"/>
      <c r="H960" s="599"/>
      <c r="I960" s="599"/>
      <c r="J960" s="599"/>
      <c r="K960" s="599"/>
      <c r="L960" s="599"/>
      <c r="M960" s="599"/>
      <c r="N960" s="599"/>
      <c r="O960" s="599"/>
      <c r="P960" s="599"/>
      <c r="Q960" s="599"/>
      <c r="R960" s="599"/>
      <c r="S960" s="599"/>
      <c r="T960" s="599"/>
      <c r="U960" s="599"/>
      <c r="V960" s="599"/>
      <c r="W960" s="599"/>
      <c r="X960" s="599"/>
      <c r="Y960" s="599"/>
      <c r="Z960" s="599"/>
    </row>
    <row r="961" spans="1:26" ht="10.5" customHeight="1">
      <c r="A961" s="599"/>
      <c r="B961" s="599"/>
      <c r="C961" s="599"/>
      <c r="D961" s="599"/>
      <c r="E961" s="599"/>
      <c r="F961" s="599"/>
      <c r="G961" s="599"/>
      <c r="H961" s="599"/>
      <c r="I961" s="599"/>
      <c r="J961" s="599"/>
      <c r="K961" s="599"/>
      <c r="L961" s="599"/>
      <c r="M961" s="599"/>
      <c r="N961" s="599"/>
      <c r="O961" s="599"/>
      <c r="P961" s="599"/>
      <c r="Q961" s="599"/>
      <c r="R961" s="599"/>
      <c r="S961" s="599"/>
      <c r="T961" s="599"/>
      <c r="U961" s="599"/>
      <c r="V961" s="599"/>
      <c r="W961" s="599"/>
      <c r="X961" s="599"/>
      <c r="Y961" s="599"/>
      <c r="Z961" s="599"/>
    </row>
    <row r="962" spans="1:26" ht="10.5" customHeight="1">
      <c r="A962" s="599"/>
      <c r="B962" s="599"/>
      <c r="C962" s="599"/>
      <c r="D962" s="599"/>
      <c r="E962" s="599"/>
      <c r="F962" s="599"/>
      <c r="G962" s="599"/>
      <c r="H962" s="599"/>
      <c r="I962" s="599"/>
      <c r="J962" s="599"/>
      <c r="K962" s="599"/>
      <c r="L962" s="599"/>
      <c r="M962" s="599"/>
      <c r="N962" s="599"/>
      <c r="O962" s="599"/>
      <c r="P962" s="599"/>
      <c r="Q962" s="599"/>
      <c r="R962" s="599"/>
      <c r="S962" s="599"/>
      <c r="T962" s="599"/>
      <c r="U962" s="599"/>
      <c r="V962" s="599"/>
      <c r="W962" s="599"/>
      <c r="X962" s="599"/>
      <c r="Y962" s="599"/>
      <c r="Z962" s="599"/>
    </row>
    <row r="963" spans="1:26" ht="10.5" customHeight="1">
      <c r="A963" s="599"/>
      <c r="B963" s="599"/>
      <c r="C963" s="599"/>
      <c r="D963" s="599"/>
      <c r="E963" s="599"/>
      <c r="F963" s="599"/>
      <c r="G963" s="599"/>
      <c r="H963" s="599"/>
      <c r="I963" s="599"/>
      <c r="J963" s="599"/>
      <c r="K963" s="599"/>
      <c r="L963" s="599"/>
      <c r="M963" s="599"/>
      <c r="N963" s="599"/>
      <c r="O963" s="599"/>
      <c r="P963" s="599"/>
      <c r="Q963" s="599"/>
      <c r="R963" s="599"/>
      <c r="S963" s="599"/>
      <c r="T963" s="599"/>
      <c r="U963" s="599"/>
      <c r="V963" s="599"/>
      <c r="W963" s="599"/>
      <c r="X963" s="599"/>
      <c r="Y963" s="599"/>
      <c r="Z963" s="599"/>
    </row>
    <row r="964" spans="1:26" ht="10.5" customHeight="1">
      <c r="A964" s="599"/>
      <c r="B964" s="599"/>
      <c r="C964" s="599"/>
      <c r="D964" s="599"/>
      <c r="E964" s="599"/>
      <c r="F964" s="599"/>
      <c r="G964" s="599"/>
      <c r="H964" s="599"/>
      <c r="I964" s="599"/>
      <c r="J964" s="599"/>
      <c r="K964" s="599"/>
      <c r="L964" s="599"/>
      <c r="M964" s="599"/>
      <c r="N964" s="599"/>
      <c r="O964" s="599"/>
      <c r="P964" s="599"/>
      <c r="Q964" s="599"/>
      <c r="R964" s="599"/>
      <c r="S964" s="599"/>
      <c r="T964" s="599"/>
      <c r="U964" s="599"/>
      <c r="V964" s="599"/>
      <c r="W964" s="599"/>
      <c r="X964" s="599"/>
      <c r="Y964" s="599"/>
      <c r="Z964" s="599"/>
    </row>
    <row r="965" spans="1:26" ht="10.5" customHeight="1">
      <c r="A965" s="599"/>
      <c r="B965" s="599"/>
      <c r="C965" s="599"/>
      <c r="D965" s="599"/>
      <c r="E965" s="599"/>
      <c r="F965" s="599"/>
      <c r="G965" s="599"/>
      <c r="H965" s="599"/>
      <c r="I965" s="599"/>
      <c r="J965" s="599"/>
      <c r="K965" s="599"/>
      <c r="L965" s="599"/>
      <c r="M965" s="599"/>
      <c r="N965" s="599"/>
      <c r="O965" s="599"/>
      <c r="P965" s="599"/>
      <c r="Q965" s="599"/>
      <c r="R965" s="599"/>
      <c r="S965" s="599"/>
      <c r="T965" s="599"/>
      <c r="U965" s="599"/>
      <c r="V965" s="599"/>
      <c r="W965" s="599"/>
      <c r="X965" s="599"/>
      <c r="Y965" s="599"/>
      <c r="Z965" s="599"/>
    </row>
    <row r="966" spans="1:26" ht="10.5" customHeight="1">
      <c r="A966" s="599"/>
      <c r="B966" s="599"/>
      <c r="C966" s="599"/>
      <c r="D966" s="599"/>
      <c r="E966" s="599"/>
      <c r="F966" s="599"/>
      <c r="G966" s="599"/>
      <c r="H966" s="599"/>
      <c r="I966" s="599"/>
      <c r="J966" s="599"/>
      <c r="K966" s="599"/>
      <c r="L966" s="599"/>
      <c r="M966" s="599"/>
      <c r="N966" s="599"/>
      <c r="O966" s="599"/>
      <c r="P966" s="599"/>
      <c r="Q966" s="599"/>
      <c r="R966" s="599"/>
      <c r="S966" s="599"/>
      <c r="T966" s="599"/>
      <c r="U966" s="599"/>
      <c r="V966" s="599"/>
      <c r="W966" s="599"/>
      <c r="X966" s="599"/>
      <c r="Y966" s="599"/>
      <c r="Z966" s="599"/>
    </row>
    <row r="967" spans="1:26" ht="10.5" customHeight="1">
      <c r="A967" s="599"/>
      <c r="B967" s="599"/>
      <c r="C967" s="599"/>
      <c r="D967" s="599"/>
      <c r="E967" s="599"/>
      <c r="F967" s="599"/>
      <c r="G967" s="599"/>
      <c r="H967" s="599"/>
      <c r="I967" s="599"/>
      <c r="J967" s="599"/>
      <c r="K967" s="599"/>
      <c r="L967" s="599"/>
      <c r="M967" s="599"/>
      <c r="N967" s="599"/>
      <c r="O967" s="599"/>
      <c r="P967" s="599"/>
      <c r="Q967" s="599"/>
      <c r="R967" s="599"/>
      <c r="S967" s="599"/>
      <c r="T967" s="599"/>
      <c r="U967" s="599"/>
      <c r="V967" s="599"/>
      <c r="W967" s="599"/>
      <c r="X967" s="599"/>
      <c r="Y967" s="599"/>
      <c r="Z967" s="599"/>
    </row>
    <row r="968" spans="1:26" ht="10.5" customHeight="1">
      <c r="A968" s="599"/>
      <c r="B968" s="599"/>
      <c r="C968" s="599"/>
      <c r="D968" s="599"/>
      <c r="E968" s="599"/>
      <c r="F968" s="599"/>
      <c r="G968" s="599"/>
      <c r="H968" s="599"/>
      <c r="I968" s="599"/>
      <c r="J968" s="599"/>
      <c r="K968" s="599"/>
      <c r="L968" s="599"/>
      <c r="M968" s="599"/>
      <c r="N968" s="599"/>
      <c r="O968" s="599"/>
      <c r="P968" s="599"/>
      <c r="Q968" s="599"/>
      <c r="R968" s="599"/>
      <c r="S968" s="599"/>
      <c r="T968" s="599"/>
      <c r="U968" s="599"/>
      <c r="V968" s="599"/>
      <c r="W968" s="599"/>
      <c r="X968" s="599"/>
      <c r="Y968" s="599"/>
      <c r="Z968" s="599"/>
    </row>
    <row r="969" spans="1:26" ht="10.5" customHeight="1">
      <c r="A969" s="599"/>
      <c r="B969" s="599"/>
      <c r="C969" s="599"/>
      <c r="D969" s="599"/>
      <c r="E969" s="599"/>
      <c r="F969" s="599"/>
      <c r="G969" s="599"/>
      <c r="H969" s="599"/>
      <c r="I969" s="599"/>
      <c r="J969" s="599"/>
      <c r="K969" s="599"/>
      <c r="L969" s="599"/>
      <c r="M969" s="599"/>
      <c r="N969" s="599"/>
      <c r="O969" s="599"/>
      <c r="P969" s="599"/>
      <c r="Q969" s="599"/>
      <c r="R969" s="599"/>
      <c r="S969" s="599"/>
      <c r="T969" s="599"/>
      <c r="U969" s="599"/>
      <c r="V969" s="599"/>
      <c r="W969" s="599"/>
      <c r="X969" s="599"/>
      <c r="Y969" s="599"/>
      <c r="Z969" s="599"/>
    </row>
    <row r="970" spans="1:26" ht="10.5" customHeight="1">
      <c r="A970" s="599"/>
      <c r="B970" s="599"/>
      <c r="C970" s="599"/>
      <c r="D970" s="599"/>
      <c r="E970" s="599"/>
      <c r="F970" s="599"/>
      <c r="G970" s="599"/>
      <c r="H970" s="599"/>
      <c r="I970" s="599"/>
      <c r="J970" s="599"/>
      <c r="K970" s="599"/>
      <c r="L970" s="599"/>
      <c r="M970" s="599"/>
      <c r="N970" s="599"/>
      <c r="O970" s="599"/>
      <c r="P970" s="599"/>
      <c r="Q970" s="599"/>
      <c r="R970" s="599"/>
      <c r="S970" s="599"/>
      <c r="T970" s="599"/>
      <c r="U970" s="599"/>
      <c r="V970" s="599"/>
      <c r="W970" s="599"/>
      <c r="X970" s="599"/>
      <c r="Y970" s="599"/>
      <c r="Z970" s="599"/>
    </row>
    <row r="971" spans="1:26" ht="10.5" customHeight="1">
      <c r="A971" s="599"/>
      <c r="B971" s="599"/>
      <c r="C971" s="599"/>
      <c r="D971" s="599"/>
      <c r="E971" s="599"/>
      <c r="F971" s="599"/>
      <c r="G971" s="599"/>
      <c r="H971" s="599"/>
      <c r="I971" s="599"/>
      <c r="J971" s="599"/>
      <c r="K971" s="599"/>
      <c r="L971" s="599"/>
      <c r="M971" s="599"/>
      <c r="N971" s="599"/>
      <c r="O971" s="599"/>
      <c r="P971" s="599"/>
      <c r="Q971" s="599"/>
      <c r="R971" s="599"/>
      <c r="S971" s="599"/>
      <c r="T971" s="599"/>
      <c r="U971" s="599"/>
      <c r="V971" s="599"/>
      <c r="W971" s="599"/>
      <c r="X971" s="599"/>
      <c r="Y971" s="599"/>
      <c r="Z971" s="599"/>
    </row>
    <row r="972" spans="1:26" ht="10.5" customHeight="1">
      <c r="A972" s="599"/>
      <c r="B972" s="599"/>
      <c r="C972" s="599"/>
      <c r="D972" s="599"/>
      <c r="E972" s="599"/>
      <c r="F972" s="599"/>
      <c r="G972" s="599"/>
      <c r="H972" s="599"/>
      <c r="I972" s="599"/>
      <c r="J972" s="599"/>
      <c r="K972" s="599"/>
      <c r="L972" s="599"/>
      <c r="M972" s="599"/>
      <c r="N972" s="599"/>
      <c r="O972" s="599"/>
      <c r="P972" s="599"/>
      <c r="Q972" s="599"/>
      <c r="R972" s="599"/>
      <c r="S972" s="599"/>
      <c r="T972" s="599"/>
      <c r="U972" s="599"/>
      <c r="V972" s="599"/>
      <c r="W972" s="599"/>
      <c r="X972" s="599"/>
      <c r="Y972" s="599"/>
      <c r="Z972" s="599"/>
    </row>
    <row r="973" spans="1:26" ht="10.5" customHeight="1">
      <c r="A973" s="599"/>
      <c r="B973" s="599"/>
      <c r="C973" s="599"/>
      <c r="D973" s="599"/>
      <c r="E973" s="599"/>
      <c r="F973" s="599"/>
      <c r="G973" s="599"/>
      <c r="H973" s="599"/>
      <c r="I973" s="599"/>
      <c r="J973" s="599"/>
      <c r="K973" s="599"/>
      <c r="L973" s="599"/>
      <c r="M973" s="599"/>
      <c r="N973" s="599"/>
      <c r="O973" s="599"/>
      <c r="P973" s="599"/>
      <c r="Q973" s="599"/>
      <c r="R973" s="599"/>
      <c r="S973" s="599"/>
      <c r="T973" s="599"/>
      <c r="U973" s="599"/>
      <c r="V973" s="599"/>
      <c r="W973" s="599"/>
      <c r="X973" s="599"/>
      <c r="Y973" s="599"/>
      <c r="Z973" s="599"/>
    </row>
    <row r="974" spans="1:26" ht="10.5" customHeight="1">
      <c r="A974" s="599"/>
      <c r="B974" s="599"/>
      <c r="C974" s="599"/>
      <c r="D974" s="599"/>
      <c r="E974" s="599"/>
      <c r="F974" s="599"/>
      <c r="G974" s="599"/>
      <c r="H974" s="599"/>
      <c r="I974" s="599"/>
      <c r="J974" s="599"/>
      <c r="K974" s="599"/>
      <c r="L974" s="599"/>
      <c r="M974" s="599"/>
      <c r="N974" s="599"/>
      <c r="O974" s="599"/>
      <c r="P974" s="599"/>
      <c r="Q974" s="599"/>
      <c r="R974" s="599"/>
      <c r="S974" s="599"/>
      <c r="T974" s="599"/>
      <c r="U974" s="599"/>
      <c r="V974" s="599"/>
      <c r="W974" s="599"/>
      <c r="X974" s="599"/>
      <c r="Y974" s="599"/>
      <c r="Z974" s="599"/>
    </row>
    <row r="975" spans="1:26" ht="10.5" customHeight="1">
      <c r="A975" s="599"/>
      <c r="B975" s="599"/>
      <c r="C975" s="599"/>
      <c r="D975" s="599"/>
      <c r="E975" s="599"/>
      <c r="F975" s="599"/>
      <c r="G975" s="599"/>
      <c r="H975" s="599"/>
      <c r="I975" s="599"/>
      <c r="J975" s="599"/>
      <c r="K975" s="599"/>
      <c r="L975" s="599"/>
      <c r="M975" s="599"/>
      <c r="N975" s="599"/>
      <c r="O975" s="599"/>
      <c r="P975" s="599"/>
      <c r="Q975" s="599"/>
      <c r="R975" s="599"/>
      <c r="S975" s="599"/>
      <c r="T975" s="599"/>
      <c r="U975" s="599"/>
      <c r="V975" s="599"/>
      <c r="W975" s="599"/>
      <c r="X975" s="599"/>
      <c r="Y975" s="599"/>
      <c r="Z975" s="599"/>
    </row>
    <row r="976" spans="1:26" ht="10.5" customHeight="1">
      <c r="A976" s="599"/>
      <c r="B976" s="599"/>
      <c r="C976" s="599"/>
      <c r="D976" s="599"/>
      <c r="E976" s="599"/>
      <c r="F976" s="599"/>
      <c r="G976" s="599"/>
      <c r="H976" s="599"/>
      <c r="I976" s="599"/>
      <c r="J976" s="599"/>
      <c r="K976" s="599"/>
      <c r="L976" s="599"/>
      <c r="M976" s="599"/>
      <c r="N976" s="599"/>
      <c r="O976" s="599"/>
      <c r="P976" s="599"/>
      <c r="Q976" s="599"/>
      <c r="R976" s="599"/>
      <c r="S976" s="599"/>
      <c r="T976" s="599"/>
      <c r="U976" s="599"/>
      <c r="V976" s="599"/>
      <c r="W976" s="599"/>
      <c r="X976" s="599"/>
      <c r="Y976" s="599"/>
      <c r="Z976" s="599"/>
    </row>
    <row r="977" spans="1:26" ht="10.5" customHeight="1">
      <c r="A977" s="599"/>
      <c r="B977" s="599"/>
      <c r="C977" s="599"/>
      <c r="D977" s="599"/>
      <c r="E977" s="599"/>
      <c r="F977" s="599"/>
      <c r="G977" s="599"/>
      <c r="H977" s="599"/>
      <c r="I977" s="599"/>
      <c r="J977" s="599"/>
      <c r="K977" s="599"/>
      <c r="L977" s="599"/>
      <c r="M977" s="599"/>
      <c r="N977" s="599"/>
      <c r="O977" s="599"/>
      <c r="P977" s="599"/>
      <c r="Q977" s="599"/>
      <c r="R977" s="599"/>
      <c r="S977" s="599"/>
      <c r="T977" s="599"/>
      <c r="U977" s="599"/>
      <c r="V977" s="599"/>
      <c r="W977" s="599"/>
      <c r="X977" s="599"/>
      <c r="Y977" s="599"/>
      <c r="Z977" s="599"/>
    </row>
    <row r="978" spans="1:26" ht="10.5" customHeight="1">
      <c r="A978" s="599"/>
      <c r="B978" s="599"/>
      <c r="C978" s="599"/>
      <c r="D978" s="599"/>
      <c r="E978" s="599"/>
      <c r="F978" s="599"/>
      <c r="G978" s="599"/>
      <c r="H978" s="599"/>
      <c r="I978" s="599"/>
      <c r="J978" s="599"/>
      <c r="K978" s="599"/>
      <c r="L978" s="599"/>
      <c r="M978" s="599"/>
      <c r="N978" s="599"/>
      <c r="O978" s="599"/>
      <c r="P978" s="599"/>
      <c r="Q978" s="599"/>
      <c r="R978" s="599"/>
      <c r="S978" s="599"/>
      <c r="T978" s="599"/>
      <c r="U978" s="599"/>
      <c r="V978" s="599"/>
      <c r="W978" s="599"/>
      <c r="X978" s="599"/>
      <c r="Y978" s="599"/>
      <c r="Z978" s="599"/>
    </row>
    <row r="979" spans="1:26" ht="10.5" customHeight="1">
      <c r="A979" s="599"/>
      <c r="B979" s="599"/>
      <c r="C979" s="599"/>
      <c r="D979" s="599"/>
      <c r="E979" s="599"/>
      <c r="F979" s="599"/>
      <c r="G979" s="599"/>
      <c r="H979" s="599"/>
      <c r="I979" s="599"/>
      <c r="J979" s="599"/>
      <c r="K979" s="599"/>
      <c r="L979" s="599"/>
      <c r="M979" s="599"/>
      <c r="N979" s="599"/>
      <c r="O979" s="599"/>
      <c r="P979" s="599"/>
      <c r="Q979" s="599"/>
      <c r="R979" s="599"/>
      <c r="S979" s="599"/>
      <c r="T979" s="599"/>
      <c r="U979" s="599"/>
      <c r="V979" s="599"/>
      <c r="W979" s="599"/>
      <c r="X979" s="599"/>
      <c r="Y979" s="599"/>
      <c r="Z979" s="599"/>
    </row>
    <row r="980" spans="1:26" ht="10.5" customHeight="1">
      <c r="A980" s="599"/>
      <c r="B980" s="599"/>
      <c r="C980" s="599"/>
      <c r="D980" s="599"/>
      <c r="E980" s="599"/>
      <c r="F980" s="599"/>
      <c r="G980" s="599"/>
      <c r="H980" s="599"/>
      <c r="I980" s="599"/>
      <c r="J980" s="599"/>
      <c r="K980" s="599"/>
      <c r="L980" s="599"/>
      <c r="M980" s="599"/>
      <c r="N980" s="599"/>
      <c r="O980" s="599"/>
      <c r="P980" s="599"/>
      <c r="Q980" s="599"/>
      <c r="R980" s="599"/>
      <c r="S980" s="599"/>
      <c r="T980" s="599"/>
      <c r="U980" s="599"/>
      <c r="V980" s="599"/>
      <c r="W980" s="599"/>
      <c r="X980" s="599"/>
      <c r="Y980" s="599"/>
      <c r="Z980" s="599"/>
    </row>
    <row r="981" spans="1:26" ht="10.5" customHeight="1">
      <c r="A981" s="599"/>
      <c r="B981" s="599"/>
      <c r="C981" s="599"/>
      <c r="D981" s="599"/>
      <c r="E981" s="599"/>
      <c r="F981" s="599"/>
      <c r="G981" s="599"/>
      <c r="H981" s="599"/>
      <c r="I981" s="599"/>
      <c r="J981" s="599"/>
      <c r="K981" s="599"/>
      <c r="L981" s="599"/>
      <c r="M981" s="599"/>
      <c r="N981" s="599"/>
      <c r="O981" s="599"/>
      <c r="P981" s="599"/>
      <c r="Q981" s="599"/>
      <c r="R981" s="599"/>
      <c r="S981" s="599"/>
      <c r="T981" s="599"/>
      <c r="U981" s="599"/>
      <c r="V981" s="599"/>
      <c r="W981" s="599"/>
      <c r="X981" s="599"/>
      <c r="Y981" s="599"/>
      <c r="Z981" s="599"/>
    </row>
    <row r="982" spans="1:26" ht="10.5" customHeight="1">
      <c r="A982" s="599"/>
      <c r="B982" s="599"/>
      <c r="C982" s="599"/>
      <c r="D982" s="599"/>
      <c r="E982" s="599"/>
      <c r="F982" s="599"/>
      <c r="G982" s="599"/>
      <c r="H982" s="599"/>
      <c r="I982" s="599"/>
      <c r="J982" s="599"/>
      <c r="K982" s="599"/>
      <c r="L982" s="599"/>
      <c r="M982" s="599"/>
      <c r="N982" s="599"/>
      <c r="O982" s="599"/>
      <c r="P982" s="599"/>
      <c r="Q982" s="599"/>
      <c r="R982" s="599"/>
      <c r="S982" s="599"/>
      <c r="T982" s="599"/>
      <c r="U982" s="599"/>
      <c r="V982" s="599"/>
      <c r="W982" s="599"/>
      <c r="X982" s="599"/>
      <c r="Y982" s="599"/>
      <c r="Z982" s="599"/>
    </row>
    <row r="983" spans="1:26" ht="10.5" customHeight="1">
      <c r="A983" s="599"/>
      <c r="B983" s="599"/>
      <c r="C983" s="599"/>
      <c r="D983" s="599"/>
      <c r="E983" s="599"/>
      <c r="F983" s="599"/>
      <c r="G983" s="599"/>
      <c r="H983" s="599"/>
      <c r="I983" s="599"/>
      <c r="J983" s="599"/>
      <c r="K983" s="599"/>
      <c r="L983" s="599"/>
      <c r="M983" s="599"/>
      <c r="N983" s="599"/>
      <c r="O983" s="599"/>
      <c r="P983" s="599"/>
      <c r="Q983" s="599"/>
      <c r="R983" s="599"/>
      <c r="S983" s="599"/>
      <c r="T983" s="599"/>
      <c r="U983" s="599"/>
      <c r="V983" s="599"/>
      <c r="W983" s="599"/>
      <c r="X983" s="599"/>
      <c r="Y983" s="599"/>
      <c r="Z983" s="599"/>
    </row>
    <row r="984" spans="1:26" ht="10.5" customHeight="1">
      <c r="A984" s="599"/>
      <c r="B984" s="599"/>
      <c r="C984" s="599"/>
      <c r="D984" s="599"/>
      <c r="E984" s="599"/>
      <c r="F984" s="599"/>
      <c r="G984" s="599"/>
      <c r="H984" s="599"/>
      <c r="I984" s="599"/>
      <c r="J984" s="599"/>
      <c r="K984" s="599"/>
      <c r="L984" s="599"/>
      <c r="M984" s="599"/>
      <c r="N984" s="599"/>
      <c r="O984" s="599"/>
      <c r="P984" s="599"/>
      <c r="Q984" s="599"/>
      <c r="R984" s="599"/>
      <c r="S984" s="599"/>
      <c r="T984" s="599"/>
      <c r="U984" s="599"/>
      <c r="V984" s="599"/>
      <c r="W984" s="599"/>
      <c r="X984" s="599"/>
      <c r="Y984" s="599"/>
      <c r="Z984" s="599"/>
    </row>
    <row r="985" spans="1:26" ht="10.5" customHeight="1">
      <c r="A985" s="599"/>
      <c r="B985" s="599"/>
      <c r="C985" s="599"/>
      <c r="D985" s="599"/>
      <c r="E985" s="599"/>
      <c r="F985" s="599"/>
      <c r="G985" s="599"/>
      <c r="H985" s="599"/>
      <c r="I985" s="599"/>
      <c r="J985" s="599"/>
      <c r="K985" s="599"/>
      <c r="L985" s="599"/>
      <c r="M985" s="599"/>
      <c r="N985" s="599"/>
      <c r="O985" s="599"/>
      <c r="P985" s="599"/>
      <c r="Q985" s="599"/>
      <c r="R985" s="599"/>
      <c r="S985" s="599"/>
      <c r="T985" s="599"/>
      <c r="U985" s="599"/>
      <c r="V985" s="599"/>
      <c r="W985" s="599"/>
      <c r="X985" s="599"/>
      <c r="Y985" s="599"/>
      <c r="Z985" s="599"/>
    </row>
    <row r="986" spans="1:26" ht="10.5" customHeight="1">
      <c r="A986" s="599"/>
      <c r="B986" s="599"/>
      <c r="C986" s="599"/>
      <c r="D986" s="599"/>
      <c r="E986" s="599"/>
      <c r="F986" s="599"/>
      <c r="G986" s="599"/>
      <c r="H986" s="599"/>
      <c r="I986" s="599"/>
      <c r="J986" s="599"/>
      <c r="K986" s="599"/>
      <c r="L986" s="599"/>
      <c r="M986" s="599"/>
      <c r="N986" s="599"/>
      <c r="O986" s="599"/>
      <c r="P986" s="599"/>
      <c r="Q986" s="599"/>
      <c r="R986" s="599"/>
      <c r="S986" s="599"/>
      <c r="T986" s="599"/>
      <c r="U986" s="599"/>
      <c r="V986" s="599"/>
      <c r="W986" s="599"/>
      <c r="X986" s="599"/>
      <c r="Y986" s="599"/>
      <c r="Z986" s="599"/>
    </row>
    <row r="987" spans="1:26" ht="10.5" customHeight="1">
      <c r="A987" s="599"/>
      <c r="B987" s="599"/>
      <c r="C987" s="599"/>
      <c r="D987" s="599"/>
      <c r="E987" s="599"/>
      <c r="F987" s="599"/>
      <c r="G987" s="599"/>
      <c r="H987" s="599"/>
      <c r="I987" s="599"/>
      <c r="J987" s="599"/>
      <c r="K987" s="599"/>
      <c r="L987" s="599"/>
      <c r="M987" s="599"/>
      <c r="N987" s="599"/>
      <c r="O987" s="599"/>
      <c r="P987" s="599"/>
      <c r="Q987" s="599"/>
      <c r="R987" s="599"/>
      <c r="S987" s="599"/>
      <c r="T987" s="599"/>
      <c r="U987" s="599"/>
      <c r="V987" s="599"/>
      <c r="W987" s="599"/>
      <c r="X987" s="599"/>
      <c r="Y987" s="599"/>
      <c r="Z987" s="599"/>
    </row>
    <row r="988" spans="1:26" ht="10.5" customHeight="1">
      <c r="A988" s="599"/>
      <c r="B988" s="599"/>
      <c r="C988" s="599"/>
      <c r="D988" s="599"/>
      <c r="E988" s="599"/>
      <c r="F988" s="599"/>
      <c r="G988" s="599"/>
      <c r="H988" s="599"/>
      <c r="I988" s="599"/>
      <c r="J988" s="599"/>
      <c r="K988" s="599"/>
      <c r="L988" s="599"/>
      <c r="M988" s="599"/>
      <c r="N988" s="599"/>
      <c r="O988" s="599"/>
      <c r="P988" s="599"/>
      <c r="Q988" s="599"/>
      <c r="R988" s="599"/>
      <c r="S988" s="599"/>
      <c r="T988" s="599"/>
      <c r="U988" s="599"/>
      <c r="V988" s="599"/>
      <c r="W988" s="599"/>
      <c r="X988" s="599"/>
      <c r="Y988" s="599"/>
      <c r="Z988" s="599"/>
    </row>
    <row r="989" spans="1:26" ht="10.5" customHeight="1">
      <c r="A989" s="599"/>
      <c r="B989" s="599"/>
      <c r="C989" s="599"/>
      <c r="D989" s="599"/>
      <c r="E989" s="599"/>
      <c r="F989" s="599"/>
      <c r="G989" s="599"/>
      <c r="H989" s="599"/>
      <c r="I989" s="599"/>
      <c r="J989" s="599"/>
      <c r="K989" s="599"/>
      <c r="L989" s="599"/>
      <c r="M989" s="599"/>
      <c r="N989" s="599"/>
      <c r="O989" s="599"/>
      <c r="P989" s="599"/>
      <c r="Q989" s="599"/>
      <c r="R989" s="599"/>
      <c r="S989" s="599"/>
      <c r="T989" s="599"/>
      <c r="U989" s="599"/>
      <c r="V989" s="599"/>
      <c r="W989" s="599"/>
      <c r="X989" s="599"/>
      <c r="Y989" s="599"/>
      <c r="Z989" s="599"/>
    </row>
    <row r="990" spans="1:26" ht="10.5" customHeight="1">
      <c r="A990" s="599"/>
      <c r="B990" s="599"/>
      <c r="C990" s="599"/>
      <c r="D990" s="599"/>
      <c r="E990" s="599"/>
      <c r="F990" s="599"/>
      <c r="G990" s="599"/>
      <c r="H990" s="599"/>
      <c r="I990" s="599"/>
      <c r="J990" s="599"/>
      <c r="K990" s="599"/>
      <c r="L990" s="599"/>
      <c r="M990" s="599"/>
      <c r="N990" s="599"/>
      <c r="O990" s="599"/>
      <c r="P990" s="599"/>
      <c r="Q990" s="599"/>
      <c r="R990" s="599"/>
      <c r="S990" s="599"/>
      <c r="T990" s="599"/>
      <c r="U990" s="599"/>
      <c r="V990" s="599"/>
      <c r="W990" s="599"/>
      <c r="X990" s="599"/>
      <c r="Y990" s="599"/>
      <c r="Z990" s="599"/>
    </row>
    <row r="991" spans="1:26" ht="10.5" customHeight="1">
      <c r="A991" s="599"/>
      <c r="B991" s="599"/>
      <c r="C991" s="599"/>
      <c r="D991" s="599"/>
      <c r="E991" s="599"/>
      <c r="F991" s="599"/>
      <c r="G991" s="599"/>
      <c r="H991" s="599"/>
      <c r="I991" s="599"/>
      <c r="J991" s="599"/>
      <c r="K991" s="599"/>
      <c r="L991" s="599"/>
      <c r="M991" s="599"/>
      <c r="N991" s="599"/>
      <c r="O991" s="599"/>
      <c r="P991" s="599"/>
      <c r="Q991" s="599"/>
      <c r="R991" s="599"/>
      <c r="S991" s="599"/>
      <c r="T991" s="599"/>
      <c r="U991" s="599"/>
      <c r="V991" s="599"/>
      <c r="W991" s="599"/>
      <c r="X991" s="599"/>
      <c r="Y991" s="599"/>
      <c r="Z991" s="599"/>
    </row>
    <row r="992" spans="1:26" ht="10.5" customHeight="1">
      <c r="A992" s="599"/>
      <c r="B992" s="599"/>
      <c r="C992" s="599"/>
      <c r="D992" s="599"/>
      <c r="E992" s="599"/>
      <c r="F992" s="599"/>
      <c r="G992" s="599"/>
      <c r="H992" s="599"/>
      <c r="I992" s="599"/>
      <c r="J992" s="599"/>
      <c r="K992" s="599"/>
      <c r="L992" s="599"/>
      <c r="M992" s="599"/>
      <c r="N992" s="599"/>
      <c r="O992" s="599"/>
      <c r="P992" s="599"/>
      <c r="Q992" s="599"/>
      <c r="R992" s="599"/>
      <c r="S992" s="599"/>
      <c r="T992" s="599"/>
      <c r="U992" s="599"/>
      <c r="V992" s="599"/>
      <c r="W992" s="599"/>
      <c r="X992" s="599"/>
      <c r="Y992" s="599"/>
      <c r="Z992" s="599"/>
    </row>
    <row r="993" spans="1:26" ht="10.5" customHeight="1">
      <c r="A993" s="599"/>
      <c r="B993" s="599"/>
      <c r="C993" s="599"/>
      <c r="D993" s="599"/>
      <c r="E993" s="599"/>
      <c r="F993" s="599"/>
      <c r="G993" s="599"/>
      <c r="H993" s="599"/>
      <c r="I993" s="599"/>
      <c r="J993" s="599"/>
      <c r="K993" s="599"/>
      <c r="L993" s="599"/>
      <c r="M993" s="599"/>
      <c r="N993" s="599"/>
      <c r="O993" s="599"/>
      <c r="P993" s="599"/>
      <c r="Q993" s="599"/>
      <c r="R993" s="599"/>
      <c r="S993" s="599"/>
      <c r="T993" s="599"/>
      <c r="U993" s="599"/>
      <c r="V993" s="599"/>
      <c r="W993" s="599"/>
      <c r="X993" s="599"/>
      <c r="Y993" s="599"/>
      <c r="Z993" s="599"/>
    </row>
    <row r="994" spans="1:26" ht="10.5" customHeight="1">
      <c r="A994" s="599"/>
      <c r="B994" s="599"/>
      <c r="C994" s="599"/>
      <c r="D994" s="599"/>
      <c r="E994" s="599"/>
      <c r="F994" s="599"/>
      <c r="G994" s="599"/>
      <c r="H994" s="599"/>
      <c r="I994" s="599"/>
      <c r="J994" s="599"/>
      <c r="K994" s="599"/>
      <c r="L994" s="599"/>
      <c r="M994" s="599"/>
      <c r="N994" s="599"/>
      <c r="O994" s="599"/>
      <c r="P994" s="599"/>
      <c r="Q994" s="599"/>
      <c r="R994" s="599"/>
      <c r="S994" s="599"/>
      <c r="T994" s="599"/>
      <c r="U994" s="599"/>
      <c r="V994" s="599"/>
      <c r="W994" s="599"/>
      <c r="X994" s="599"/>
      <c r="Y994" s="599"/>
      <c r="Z994" s="599"/>
    </row>
    <row r="995" spans="1:26" ht="10.5" customHeight="1">
      <c r="A995" s="599"/>
      <c r="B995" s="599"/>
      <c r="C995" s="599"/>
      <c r="D995" s="599"/>
      <c r="E995" s="599"/>
      <c r="F995" s="599"/>
      <c r="G995" s="599"/>
      <c r="H995" s="599"/>
      <c r="I995" s="599"/>
      <c r="J995" s="599"/>
      <c r="K995" s="599"/>
      <c r="L995" s="599"/>
      <c r="M995" s="599"/>
      <c r="N995" s="599"/>
      <c r="O995" s="599"/>
      <c r="P995" s="599"/>
      <c r="Q995" s="599"/>
      <c r="R995" s="599"/>
      <c r="S995" s="599"/>
      <c r="T995" s="599"/>
      <c r="U995" s="599"/>
      <c r="V995" s="599"/>
      <c r="W995" s="599"/>
      <c r="X995" s="599"/>
      <c r="Y995" s="599"/>
      <c r="Z995" s="599"/>
    </row>
    <row r="996" spans="1:26" ht="10.5" customHeight="1">
      <c r="A996" s="599"/>
      <c r="B996" s="599"/>
      <c r="C996" s="599"/>
      <c r="D996" s="599"/>
      <c r="E996" s="599"/>
      <c r="F996" s="599"/>
      <c r="G996" s="599"/>
      <c r="H996" s="599"/>
      <c r="I996" s="599"/>
      <c r="J996" s="599"/>
      <c r="K996" s="599"/>
      <c r="L996" s="599"/>
      <c r="M996" s="599"/>
      <c r="N996" s="599"/>
      <c r="O996" s="599"/>
      <c r="P996" s="599"/>
      <c r="Q996" s="599"/>
      <c r="R996" s="599"/>
      <c r="S996" s="599"/>
      <c r="T996" s="599"/>
      <c r="U996" s="599"/>
      <c r="V996" s="599"/>
      <c r="W996" s="599"/>
      <c r="X996" s="599"/>
      <c r="Y996" s="599"/>
      <c r="Z996" s="599"/>
    </row>
    <row r="997" spans="1:26" ht="10.5" customHeight="1">
      <c r="A997" s="599"/>
      <c r="B997" s="599"/>
      <c r="C997" s="599"/>
      <c r="D997" s="599"/>
      <c r="E997" s="599"/>
      <c r="F997" s="599"/>
      <c r="G997" s="599"/>
      <c r="H997" s="599"/>
      <c r="I997" s="599"/>
      <c r="J997" s="599"/>
      <c r="K997" s="599"/>
      <c r="L997" s="599"/>
      <c r="M997" s="599"/>
      <c r="N997" s="599"/>
      <c r="O997" s="599"/>
      <c r="P997" s="599"/>
      <c r="Q997" s="599"/>
      <c r="R997" s="599"/>
      <c r="S997" s="599"/>
      <c r="T997" s="599"/>
      <c r="U997" s="599"/>
      <c r="V997" s="599"/>
      <c r="W997" s="599"/>
      <c r="X997" s="599"/>
      <c r="Y997" s="599"/>
      <c r="Z997" s="599"/>
    </row>
    <row r="998" spans="1:26" ht="10.5" customHeight="1">
      <c r="A998" s="599"/>
      <c r="B998" s="599"/>
      <c r="C998" s="599"/>
      <c r="D998" s="599"/>
      <c r="E998" s="599"/>
      <c r="F998" s="599"/>
      <c r="G998" s="599"/>
      <c r="H998" s="599"/>
      <c r="I998" s="599"/>
      <c r="J998" s="599"/>
      <c r="K998" s="599"/>
      <c r="L998" s="599"/>
      <c r="M998" s="599"/>
      <c r="N998" s="599"/>
      <c r="O998" s="599"/>
      <c r="P998" s="599"/>
      <c r="Q998" s="599"/>
      <c r="R998" s="599"/>
      <c r="S998" s="599"/>
      <c r="T998" s="599"/>
      <c r="U998" s="599"/>
      <c r="V998" s="599"/>
      <c r="W998" s="599"/>
      <c r="X998" s="599"/>
      <c r="Y998" s="599"/>
      <c r="Z998" s="599"/>
    </row>
    <row r="999" spans="1:26" ht="10.5" customHeight="1">
      <c r="A999" s="599"/>
      <c r="B999" s="599"/>
      <c r="C999" s="599"/>
      <c r="D999" s="599"/>
      <c r="E999" s="599"/>
      <c r="F999" s="599"/>
      <c r="G999" s="599"/>
      <c r="H999" s="599"/>
      <c r="I999" s="599"/>
      <c r="J999" s="599"/>
      <c r="K999" s="599"/>
      <c r="L999" s="599"/>
      <c r="M999" s="599"/>
      <c r="N999" s="599"/>
      <c r="O999" s="599"/>
      <c r="P999" s="599"/>
      <c r="Q999" s="599"/>
      <c r="R999" s="599"/>
      <c r="S999" s="599"/>
      <c r="T999" s="599"/>
      <c r="U999" s="599"/>
      <c r="V999" s="599"/>
      <c r="W999" s="599"/>
      <c r="X999" s="599"/>
      <c r="Y999" s="599"/>
      <c r="Z999" s="599"/>
    </row>
    <row r="1000" spans="1:26" ht="10.5" customHeight="1">
      <c r="A1000" s="599"/>
      <c r="B1000" s="599"/>
      <c r="C1000" s="599"/>
      <c r="D1000" s="599"/>
      <c r="E1000" s="599"/>
      <c r="F1000" s="599"/>
      <c r="G1000" s="599"/>
      <c r="H1000" s="599"/>
      <c r="I1000" s="599"/>
      <c r="J1000" s="599"/>
      <c r="K1000" s="599"/>
      <c r="L1000" s="599"/>
      <c r="M1000" s="599"/>
      <c r="N1000" s="599"/>
      <c r="O1000" s="599"/>
      <c r="P1000" s="599"/>
      <c r="Q1000" s="599"/>
      <c r="R1000" s="599"/>
      <c r="S1000" s="599"/>
      <c r="T1000" s="599"/>
      <c r="U1000" s="599"/>
      <c r="V1000" s="599"/>
      <c r="W1000" s="599"/>
      <c r="X1000" s="599"/>
      <c r="Y1000" s="599"/>
      <c r="Z1000" s="599"/>
    </row>
  </sheetData>
  <pageMargins left="0.7" right="0.7" top="0.75" bottom="0.75" header="0" footer="0"/>
  <pageSetup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0" sqref="I20"/>
    </sheetView>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62"/>
  <sheetViews>
    <sheetView view="pageLayout" topLeftCell="A37" zoomScaleNormal="100" workbookViewId="0">
      <selection activeCell="F57" sqref="F57"/>
    </sheetView>
  </sheetViews>
  <sheetFormatPr defaultRowHeight="13.2"/>
  <cols>
    <col min="1" max="1" width="15.5546875" style="108" customWidth="1"/>
    <col min="2" max="2" width="14.44140625" style="108"/>
    <col min="3" max="3" width="11.5546875" style="108" customWidth="1"/>
    <col min="4" max="4" width="10.88671875" style="108" customWidth="1"/>
    <col min="5" max="5" width="16.6640625" style="108" customWidth="1"/>
    <col min="6" max="6" width="5.33203125" style="108" customWidth="1"/>
    <col min="7" max="7" width="6.5546875" style="108" customWidth="1"/>
    <col min="8" max="8" width="13.5546875" style="108" customWidth="1"/>
    <col min="9" max="9" width="10.88671875" style="108" customWidth="1"/>
    <col min="10" max="10" width="38.6640625" style="108" customWidth="1"/>
    <col min="11" max="11" width="9.109375" style="108" hidden="1" customWidth="1"/>
    <col min="12" max="13" width="0" style="108" hidden="1" customWidth="1"/>
    <col min="14" max="15" width="0" style="177" hidden="1" customWidth="1"/>
    <col min="16" max="17" width="0" style="178" hidden="1" customWidth="1"/>
    <col min="18" max="19" width="0" style="177" hidden="1" customWidth="1"/>
    <col min="20" max="21" width="0" style="179" hidden="1" customWidth="1"/>
    <col min="22" max="25" width="0" style="177" hidden="1" customWidth="1"/>
    <col min="26" max="29" width="0" style="180" hidden="1" customWidth="1"/>
    <col min="30" max="33" width="0" style="177" hidden="1" customWidth="1"/>
    <col min="34" max="37" width="0" style="179" hidden="1" customWidth="1"/>
    <col min="38" max="41" width="0" style="177" hidden="1" customWidth="1"/>
    <col min="42" max="45" width="0" style="179" hidden="1" customWidth="1"/>
    <col min="46" max="49" width="0" style="177" hidden="1" customWidth="1"/>
    <col min="50" max="53" width="0" style="179" hidden="1" customWidth="1"/>
    <col min="54" max="57" width="0" style="177" hidden="1" customWidth="1"/>
    <col min="58" max="67" width="0" style="108" hidden="1" customWidth="1"/>
    <col min="68" max="16384" width="8.88671875" style="108"/>
  </cols>
  <sheetData>
    <row r="1" spans="1:57" ht="18" customHeight="1">
      <c r="A1" s="5"/>
      <c r="B1" s="6"/>
      <c r="C1" s="8" t="s">
        <v>778</v>
      </c>
      <c r="H1" s="8"/>
      <c r="I1" s="8"/>
      <c r="J1" s="8"/>
      <c r="K1" s="109"/>
      <c r="L1" s="8"/>
      <c r="M1" s="8"/>
      <c r="N1" s="181"/>
      <c r="O1" s="181"/>
      <c r="P1" s="182"/>
      <c r="Q1" s="182"/>
      <c r="R1" s="181"/>
      <c r="S1" s="181"/>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row>
    <row r="2" spans="1:57" ht="18" customHeight="1">
      <c r="A2" s="9"/>
      <c r="B2" s="10"/>
      <c r="C2" s="8" t="s">
        <v>776</v>
      </c>
      <c r="D2" s="10"/>
      <c r="E2" s="10"/>
      <c r="F2" s="12"/>
      <c r="G2" s="12"/>
      <c r="H2" s="12"/>
      <c r="I2" s="12"/>
      <c r="J2" s="12"/>
      <c r="K2" s="13"/>
      <c r="L2" s="12"/>
      <c r="M2" s="12"/>
      <c r="N2" s="183"/>
      <c r="O2" s="183"/>
      <c r="P2" s="184"/>
      <c r="Q2" s="184"/>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row>
    <row r="3" spans="1:57" ht="18" customHeight="1">
      <c r="C3" s="8" t="s">
        <v>777</v>
      </c>
      <c r="D3" s="8"/>
      <c r="E3" s="8"/>
      <c r="F3" s="8"/>
      <c r="G3" s="8"/>
      <c r="H3" s="8"/>
      <c r="I3" s="8"/>
      <c r="J3" s="8"/>
      <c r="K3" s="8"/>
      <c r="L3" s="8"/>
    </row>
    <row r="4" spans="1:57" ht="17.25" customHeight="1" thickBot="1">
      <c r="C4" s="8"/>
      <c r="D4" s="8"/>
      <c r="E4" s="8"/>
      <c r="F4" s="8"/>
      <c r="G4" s="8"/>
      <c r="H4" s="8"/>
      <c r="I4" s="8"/>
      <c r="J4" s="8"/>
      <c r="K4" s="8"/>
      <c r="L4" s="8"/>
    </row>
    <row r="5" spans="1:57" ht="16.2" thickBot="1">
      <c r="A5" s="706" t="s">
        <v>852</v>
      </c>
      <c r="B5" s="707"/>
      <c r="C5" s="707"/>
      <c r="D5" s="707"/>
      <c r="E5" s="725"/>
      <c r="F5" s="222"/>
      <c r="G5" s="706" t="s">
        <v>853</v>
      </c>
      <c r="H5" s="707"/>
      <c r="I5" s="707"/>
      <c r="J5" s="707"/>
      <c r="K5" s="707"/>
      <c r="L5" s="707"/>
      <c r="M5" s="725"/>
    </row>
    <row r="6" spans="1:57" ht="4.5" customHeight="1" thickBot="1">
      <c r="A6" s="223"/>
      <c r="B6" s="222"/>
      <c r="C6" s="224"/>
      <c r="D6" s="224"/>
      <c r="E6" s="222"/>
      <c r="F6" s="222"/>
      <c r="G6" s="222"/>
      <c r="H6" s="222"/>
      <c r="I6" s="222"/>
      <c r="J6" s="222"/>
      <c r="K6" s="222"/>
      <c r="L6" s="222"/>
      <c r="M6" s="222"/>
    </row>
    <row r="7" spans="1:57" ht="14.4" customHeight="1" thickBot="1">
      <c r="A7" s="329" t="s">
        <v>837</v>
      </c>
      <c r="B7" s="726">
        <f>'invulblad VS'!B2</f>
        <v>0</v>
      </c>
      <c r="C7" s="727"/>
      <c r="D7" s="727"/>
      <c r="E7" s="728"/>
      <c r="F7" s="225"/>
      <c r="G7" s="659" t="s">
        <v>844</v>
      </c>
      <c r="H7" s="659"/>
      <c r="I7" s="659"/>
      <c r="J7" s="238">
        <f>'invulblad VS'!B43</f>
        <v>0</v>
      </c>
      <c r="K7" s="237"/>
      <c r="L7" s="729" t="s">
        <v>847</v>
      </c>
      <c r="M7" s="730"/>
    </row>
    <row r="8" spans="1:57" ht="14.4" customHeight="1">
      <c r="A8" s="330" t="s">
        <v>363</v>
      </c>
      <c r="B8" s="733">
        <f>'invulblad VS'!B5</f>
        <v>0</v>
      </c>
      <c r="C8" s="734"/>
      <c r="D8" s="734"/>
      <c r="E8" s="735"/>
      <c r="F8" s="225"/>
      <c r="G8" s="660" t="s">
        <v>800</v>
      </c>
      <c r="H8" s="660"/>
      <c r="I8" s="660"/>
      <c r="J8" s="239">
        <f>'invulblad VS'!B40</f>
        <v>0</v>
      </c>
      <c r="K8" s="237"/>
      <c r="L8" s="731"/>
      <c r="M8" s="732"/>
    </row>
    <row r="9" spans="1:57" ht="13.8">
      <c r="A9" s="241" t="s">
        <v>838</v>
      </c>
      <c r="B9" s="736">
        <f>'invulblad VS'!B3</f>
        <v>0</v>
      </c>
      <c r="C9" s="736"/>
      <c r="D9" s="736"/>
      <c r="E9" s="737"/>
      <c r="F9" s="225"/>
      <c r="G9" s="660" t="s">
        <v>802</v>
      </c>
      <c r="H9" s="660"/>
      <c r="I9" s="660"/>
      <c r="J9" s="240">
        <f>'invulblad VS'!B42</f>
        <v>0</v>
      </c>
      <c r="K9" s="237"/>
      <c r="L9" s="738">
        <f>[1]Voorblad!C140</f>
        <v>0</v>
      </c>
      <c r="M9" s="739"/>
    </row>
    <row r="10" spans="1:57" ht="13.8">
      <c r="A10" s="241" t="s">
        <v>842</v>
      </c>
      <c r="B10" s="736">
        <f>'invulblad VS'!B4</f>
        <v>0</v>
      </c>
      <c r="C10" s="736"/>
      <c r="D10" s="736"/>
      <c r="E10" s="737"/>
      <c r="F10" s="225"/>
      <c r="G10" s="660" t="s">
        <v>845</v>
      </c>
      <c r="H10" s="660"/>
      <c r="I10" s="660"/>
      <c r="J10" s="239">
        <f>'invulblad VS'!E46</f>
        <v>150</v>
      </c>
      <c r="K10" s="237"/>
      <c r="L10" s="740" t="s">
        <v>463</v>
      </c>
      <c r="M10" s="741"/>
    </row>
    <row r="11" spans="1:57" ht="16.5" customHeight="1">
      <c r="A11" s="241" t="s">
        <v>840</v>
      </c>
      <c r="B11" s="736">
        <f>'invulblad VS'!F3</f>
        <v>0</v>
      </c>
      <c r="C11" s="736"/>
      <c r="D11" s="736"/>
      <c r="E11" s="737"/>
      <c r="F11" s="225"/>
      <c r="G11" s="708" t="s">
        <v>846</v>
      </c>
      <c r="H11" s="709"/>
      <c r="I11" s="709"/>
      <c r="J11" s="704"/>
      <c r="K11" s="233"/>
      <c r="L11" s="742">
        <f>[1]Voorblad!C141</f>
        <v>0</v>
      </c>
      <c r="M11" s="743"/>
    </row>
    <row r="12" spans="1:57" ht="13.8">
      <c r="A12" s="241" t="s">
        <v>841</v>
      </c>
      <c r="B12" s="744">
        <f>'invulblad VS'!D9</f>
        <v>0</v>
      </c>
      <c r="C12" s="744"/>
      <c r="D12" s="744"/>
      <c r="E12" s="745"/>
      <c r="F12" s="225"/>
      <c r="G12" s="708"/>
      <c r="H12" s="709"/>
      <c r="I12" s="709"/>
      <c r="J12" s="704"/>
      <c r="K12" s="233"/>
      <c r="L12" s="746" t="s">
        <v>464</v>
      </c>
      <c r="M12" s="747"/>
    </row>
    <row r="13" spans="1:57" ht="28.2" thickBot="1">
      <c r="A13" s="242" t="s">
        <v>843</v>
      </c>
      <c r="B13" s="748">
        <f>'invulblad VS'!D8</f>
        <v>0</v>
      </c>
      <c r="C13" s="748"/>
      <c r="D13" s="748"/>
      <c r="E13" s="749"/>
      <c r="F13" s="225"/>
      <c r="G13" s="710"/>
      <c r="H13" s="711"/>
      <c r="I13" s="711"/>
      <c r="J13" s="705"/>
      <c r="K13" s="233"/>
      <c r="L13" s="750">
        <f>[1]Voorblad!E126</f>
        <v>0</v>
      </c>
      <c r="M13" s="751"/>
    </row>
    <row r="14" spans="1:57" ht="6" customHeight="1" thickBot="1">
      <c r="A14" s="226"/>
      <c r="B14" s="227"/>
      <c r="C14" s="228"/>
      <c r="D14" s="228"/>
      <c r="E14" s="229"/>
      <c r="F14" s="229"/>
      <c r="G14" s="229"/>
      <c r="H14" s="147"/>
      <c r="I14" s="230"/>
      <c r="J14" s="231"/>
      <c r="K14" s="231"/>
      <c r="L14" s="232"/>
      <c r="M14" s="232"/>
    </row>
    <row r="15" spans="1:57" ht="16.2" thickBot="1">
      <c r="A15" s="706" t="s">
        <v>851</v>
      </c>
      <c r="B15" s="707"/>
      <c r="C15" s="707"/>
      <c r="D15" s="707"/>
      <c r="E15" s="707"/>
      <c r="F15" s="707"/>
      <c r="G15" s="707"/>
      <c r="H15" s="707"/>
      <c r="I15" s="707"/>
      <c r="J15" s="707"/>
      <c r="K15" s="707"/>
      <c r="L15" s="707"/>
      <c r="M15" s="707"/>
    </row>
    <row r="16" spans="1:57" ht="11.25" customHeight="1" thickBot="1">
      <c r="A16" s="160"/>
      <c r="B16" s="219"/>
      <c r="C16" s="220" t="s">
        <v>462</v>
      </c>
      <c r="D16" s="720"/>
      <c r="E16" s="720"/>
      <c r="F16" s="720"/>
      <c r="G16" s="720"/>
      <c r="H16" s="720"/>
      <c r="I16" s="720"/>
      <c r="J16" s="720"/>
      <c r="K16" s="720"/>
      <c r="L16" s="720"/>
      <c r="M16" s="720"/>
    </row>
    <row r="17" spans="1:13" ht="18.75" customHeight="1">
      <c r="A17" s="721" t="s">
        <v>815</v>
      </c>
      <c r="B17" s="722"/>
      <c r="C17" s="722"/>
      <c r="D17" s="723"/>
      <c r="E17" s="259" t="s">
        <v>849</v>
      </c>
      <c r="F17" s="698" t="s">
        <v>814</v>
      </c>
      <c r="G17" s="698"/>
      <c r="H17" s="259" t="s">
        <v>850</v>
      </c>
      <c r="I17" s="260" t="s">
        <v>814</v>
      </c>
      <c r="J17" s="236"/>
    </row>
    <row r="18" spans="1:13" ht="25.2" customHeight="1">
      <c r="A18" s="724" t="s">
        <v>848</v>
      </c>
      <c r="B18" s="692"/>
      <c r="C18" s="692"/>
      <c r="D18" s="693"/>
      <c r="E18" s="253" t="str">
        <f>'invulblad VS'!C15</f>
        <v>P-Tous</v>
      </c>
      <c r="F18" s="702">
        <f>'invulblad VS'!D15</f>
        <v>0</v>
      </c>
      <c r="G18" s="702"/>
      <c r="H18" s="253" t="str">
        <f>'invulblad VS'!E15</f>
        <v>N-Tous</v>
      </c>
      <c r="I18" s="261">
        <f>'invulblad VS'!F15</f>
        <v>0</v>
      </c>
      <c r="J18" s="244"/>
      <c r="K18" s="221"/>
      <c r="L18" s="221"/>
      <c r="M18" s="221"/>
    </row>
    <row r="19" spans="1:13" ht="15.75" customHeight="1">
      <c r="A19" s="691" t="s">
        <v>819</v>
      </c>
      <c r="B19" s="692"/>
      <c r="C19" s="692"/>
      <c r="D19" s="693"/>
      <c r="E19" s="253" t="str">
        <f>'invulblad VS'!C16</f>
        <v>P-PEP</v>
      </c>
      <c r="F19" s="702">
        <f>'invulblad VS'!D16</f>
        <v>0</v>
      </c>
      <c r="G19" s="702"/>
      <c r="H19" s="253" t="str">
        <f>'invulblad VS'!E16</f>
        <v>N-PEP</v>
      </c>
      <c r="I19" s="261">
        <f>'invulblad VS'!F16</f>
        <v>0</v>
      </c>
      <c r="J19" s="236"/>
    </row>
    <row r="20" spans="1:13" ht="15.75" customHeight="1">
      <c r="A20" s="691" t="s">
        <v>820</v>
      </c>
      <c r="B20" s="692"/>
      <c r="C20" s="692"/>
      <c r="D20" s="693"/>
      <c r="E20" s="253" t="str">
        <f>'invulblad VS'!C17</f>
        <v>P-FLO</v>
      </c>
      <c r="F20" s="702">
        <f>'invulblad VS'!D17</f>
        <v>0</v>
      </c>
      <c r="G20" s="702"/>
      <c r="H20" s="253" t="str">
        <f>'invulblad VS'!E17</f>
        <v>N-FLO</v>
      </c>
      <c r="I20" s="261">
        <f>'invulblad VS'!F17</f>
        <v>0</v>
      </c>
      <c r="J20" s="236"/>
    </row>
    <row r="21" spans="1:13" ht="15.75" customHeight="1" thickBot="1">
      <c r="A21" s="717" t="s">
        <v>821</v>
      </c>
      <c r="B21" s="718"/>
      <c r="C21" s="718"/>
      <c r="D21" s="719"/>
      <c r="E21" s="258" t="str">
        <f>'invulblad VS'!C18</f>
        <v>P-FLC</v>
      </c>
      <c r="F21" s="702">
        <f>'invulblad VS'!D18</f>
        <v>0</v>
      </c>
      <c r="G21" s="702"/>
      <c r="H21" s="258" t="str">
        <f>'invulblad VS'!E18</f>
        <v>N-FLC</v>
      </c>
      <c r="I21" s="261">
        <f>'invulblad VS'!F18</f>
        <v>0</v>
      </c>
      <c r="J21" s="236"/>
    </row>
    <row r="22" spans="1:13" ht="9" customHeight="1" thickBot="1">
      <c r="A22" s="234"/>
      <c r="B22" s="176"/>
      <c r="C22" s="236"/>
      <c r="D22" s="236"/>
      <c r="E22" s="235"/>
      <c r="F22" s="249"/>
      <c r="G22" s="250"/>
      <c r="H22" s="251"/>
      <c r="I22" s="252"/>
      <c r="J22" s="236"/>
    </row>
    <row r="23" spans="1:13" ht="18" customHeight="1" thickBot="1">
      <c r="A23" s="712" t="s">
        <v>854</v>
      </c>
      <c r="B23" s="713"/>
      <c r="C23" s="713"/>
      <c r="D23" s="714"/>
      <c r="E23" s="262">
        <f>'invulblad VS'!C19</f>
        <v>0</v>
      </c>
      <c r="F23" s="715" t="s">
        <v>814</v>
      </c>
      <c r="G23" s="716"/>
      <c r="H23" s="243"/>
      <c r="I23" s="236"/>
      <c r="J23" s="236"/>
    </row>
    <row r="24" spans="1:13" ht="9.75" customHeight="1" thickBot="1">
      <c r="A24" s="234"/>
      <c r="B24" s="176"/>
      <c r="C24" s="97"/>
      <c r="D24" s="97"/>
      <c r="E24" s="97"/>
      <c r="F24" s="97"/>
      <c r="G24" s="236"/>
      <c r="H24" s="236"/>
      <c r="I24" s="236"/>
      <c r="J24" s="236"/>
    </row>
    <row r="25" spans="1:13" ht="19.5" customHeight="1">
      <c r="A25" s="700" t="s">
        <v>465</v>
      </c>
      <c r="B25" s="701"/>
      <c r="C25" s="701"/>
      <c r="D25" s="701"/>
      <c r="E25" s="254" t="s">
        <v>91</v>
      </c>
      <c r="F25" s="698" t="s">
        <v>814</v>
      </c>
      <c r="G25" s="699"/>
      <c r="H25" s="245"/>
      <c r="I25" s="236"/>
      <c r="J25" s="236"/>
    </row>
    <row r="26" spans="1:13" ht="15.75" customHeight="1">
      <c r="A26" s="691" t="str">
        <f>'invulblad VS'!A22</f>
        <v>Culture sous protection en pleine terre</v>
      </c>
      <c r="B26" s="692"/>
      <c r="C26" s="692"/>
      <c r="D26" s="693"/>
      <c r="E26" s="253" t="str">
        <f>'invulblad VS'!C22</f>
        <v>Int. Sol</v>
      </c>
      <c r="F26" s="702">
        <f>'invulblad VS'!D22</f>
        <v>0</v>
      </c>
      <c r="G26" s="703"/>
      <c r="H26" s="245"/>
      <c r="I26" s="236"/>
      <c r="J26" s="236"/>
    </row>
    <row r="27" spans="1:13" ht="15.75" customHeight="1">
      <c r="A27" s="691" t="s">
        <v>829</v>
      </c>
      <c r="B27" s="692"/>
      <c r="C27" s="692"/>
      <c r="D27" s="693"/>
      <c r="E27" s="253" t="str">
        <f>'invulblad VS'!C23</f>
        <v>Int. HS</v>
      </c>
      <c r="F27" s="702">
        <f>'invulblad VS'!D23</f>
        <v>0</v>
      </c>
      <c r="G27" s="703"/>
      <c r="H27" s="245"/>
      <c r="I27" s="236"/>
      <c r="J27" s="236"/>
    </row>
    <row r="28" spans="1:13" ht="15.75" customHeight="1">
      <c r="A28" s="691" t="s">
        <v>855</v>
      </c>
      <c r="B28" s="692"/>
      <c r="C28" s="692"/>
      <c r="D28" s="693"/>
      <c r="E28" s="253" t="str">
        <f>'invulblad VS'!C24</f>
        <v>Ext. Sol</v>
      </c>
      <c r="F28" s="702">
        <f>'invulblad VS'!D24</f>
        <v>0</v>
      </c>
      <c r="G28" s="703"/>
      <c r="H28" s="245"/>
      <c r="I28" s="236"/>
      <c r="J28" s="236"/>
    </row>
    <row r="29" spans="1:13" ht="15.75" customHeight="1">
      <c r="A29" s="691" t="str">
        <f>'invulblad VS'!$A$25</f>
        <v>Culture en plein air hors sol</v>
      </c>
      <c r="B29" s="692"/>
      <c r="C29" s="692"/>
      <c r="D29" s="693"/>
      <c r="E29" s="253" t="str">
        <f>'invulblad VS'!C25</f>
        <v>Ext. HS</v>
      </c>
      <c r="F29" s="702">
        <f>'invulblad VS'!D25</f>
        <v>0</v>
      </c>
      <c r="G29" s="703"/>
      <c r="H29" s="245"/>
      <c r="I29" s="236"/>
      <c r="J29" s="236"/>
    </row>
    <row r="30" spans="1:13" ht="7.5" customHeight="1">
      <c r="A30" s="255"/>
      <c r="B30" s="176"/>
      <c r="C30" s="236"/>
      <c r="D30" s="236"/>
      <c r="E30" s="97"/>
      <c r="F30" s="249"/>
      <c r="G30" s="256"/>
      <c r="H30" s="245"/>
      <c r="I30" s="236"/>
      <c r="J30" s="236"/>
    </row>
    <row r="31" spans="1:13" ht="18.75" customHeight="1" thickBot="1">
      <c r="A31" s="696" t="s">
        <v>834</v>
      </c>
      <c r="B31" s="697"/>
      <c r="C31" s="697"/>
      <c r="D31" s="697"/>
      <c r="E31" s="257">
        <f>'invulblad VS'!C26</f>
        <v>0</v>
      </c>
      <c r="F31" s="694" t="s">
        <v>814</v>
      </c>
      <c r="G31" s="695"/>
      <c r="H31" s="245"/>
      <c r="I31" s="236"/>
      <c r="J31" s="236"/>
    </row>
    <row r="32" spans="1:13" ht="9.75" customHeight="1" thickBot="1">
      <c r="A32" s="234"/>
      <c r="B32" s="176"/>
      <c r="C32" s="176"/>
      <c r="D32" s="97"/>
      <c r="E32" s="97"/>
      <c r="F32" s="97"/>
      <c r="G32" s="229"/>
      <c r="H32" s="147"/>
      <c r="I32" s="230"/>
      <c r="J32" s="231"/>
      <c r="K32" s="231"/>
      <c r="L32" s="232"/>
      <c r="M32" s="232"/>
    </row>
    <row r="33" spans="1:17" ht="21" customHeight="1">
      <c r="A33" s="700" t="s">
        <v>835</v>
      </c>
      <c r="B33" s="701"/>
      <c r="C33" s="701"/>
      <c r="D33" s="701"/>
      <c r="E33" s="254" t="s">
        <v>91</v>
      </c>
      <c r="F33" s="698" t="s">
        <v>814</v>
      </c>
      <c r="G33" s="699"/>
      <c r="H33" s="236"/>
      <c r="I33" s="236"/>
      <c r="J33" s="236"/>
      <c r="K33" s="1"/>
    </row>
    <row r="34" spans="1:17" ht="15.75" customHeight="1" thickBot="1">
      <c r="A34" s="752" t="s">
        <v>856</v>
      </c>
      <c r="B34" s="753"/>
      <c r="C34" s="753"/>
      <c r="D34" s="754"/>
      <c r="E34" s="258" t="s">
        <v>548</v>
      </c>
      <c r="F34" s="689">
        <f>'invulblad VS'!F29</f>
        <v>0</v>
      </c>
      <c r="G34" s="690"/>
      <c r="H34" s="236"/>
      <c r="I34" s="236"/>
      <c r="J34" s="236"/>
      <c r="K34" s="1"/>
    </row>
    <row r="35" spans="1:17">
      <c r="A35" s="236"/>
      <c r="B35" s="236"/>
      <c r="C35" s="236"/>
      <c r="D35" s="236"/>
      <c r="E35" s="236"/>
      <c r="F35" s="236"/>
      <c r="G35" s="236"/>
      <c r="H35" s="236"/>
      <c r="I35" s="236"/>
      <c r="J35" s="236"/>
      <c r="K35" s="1"/>
    </row>
    <row r="36" spans="1:17">
      <c r="A36" s="29"/>
      <c r="B36" s="234"/>
      <c r="C36" s="176"/>
      <c r="D36" s="176"/>
      <c r="E36" s="97"/>
      <c r="F36" s="97"/>
      <c r="G36" s="97"/>
      <c r="H36" s="248"/>
      <c r="I36" s="248"/>
      <c r="J36" s="248"/>
      <c r="K36" s="13"/>
      <c r="L36" s="12"/>
      <c r="M36" s="12"/>
      <c r="N36" s="183"/>
      <c r="O36" s="183"/>
      <c r="P36" s="184"/>
      <c r="Q36" s="184"/>
    </row>
    <row r="37" spans="1:17">
      <c r="A37" s="533" t="s">
        <v>91</v>
      </c>
      <c r="B37" s="531"/>
      <c r="C37" s="532" t="s">
        <v>755</v>
      </c>
      <c r="D37" s="534"/>
      <c r="E37" s="264"/>
      <c r="F37" s="265"/>
      <c r="G37" s="265"/>
      <c r="H37" s="265"/>
      <c r="I37" s="265"/>
      <c r="J37" s="265"/>
      <c r="K37" s="13"/>
      <c r="L37" s="12"/>
      <c r="M37" s="12"/>
      <c r="N37" s="183"/>
      <c r="O37" s="183"/>
      <c r="P37" s="184"/>
      <c r="Q37" s="184"/>
    </row>
    <row r="38" spans="1:17">
      <c r="A38" s="535"/>
      <c r="B38" s="531"/>
      <c r="C38" s="532" t="s">
        <v>756</v>
      </c>
      <c r="D38" s="536"/>
      <c r="E38" s="267"/>
      <c r="F38" s="265"/>
      <c r="G38" s="265"/>
      <c r="H38" s="265"/>
      <c r="I38" s="265"/>
      <c r="J38" s="265"/>
      <c r="K38" s="13"/>
      <c r="L38" s="12"/>
      <c r="M38" s="12"/>
      <c r="N38" s="183"/>
      <c r="O38" s="183"/>
      <c r="P38" s="184"/>
      <c r="Q38" s="184"/>
    </row>
    <row r="39" spans="1:17">
      <c r="A39" s="535"/>
      <c r="B39" s="537"/>
      <c r="C39" s="530" t="s">
        <v>757</v>
      </c>
      <c r="D39" s="534"/>
      <c r="E39" s="264"/>
      <c r="F39" s="265"/>
      <c r="G39" s="265"/>
      <c r="H39" s="265"/>
      <c r="I39" s="265"/>
      <c r="J39" s="265"/>
      <c r="K39" s="13"/>
      <c r="L39" s="12"/>
      <c r="M39" s="12"/>
      <c r="N39" s="183"/>
      <c r="O39" s="183"/>
      <c r="P39" s="184"/>
      <c r="Q39" s="184"/>
    </row>
    <row r="40" spans="1:17">
      <c r="A40" s="266"/>
      <c r="B40" s="268"/>
      <c r="C40" s="263"/>
      <c r="D40" s="264"/>
      <c r="E40" s="264"/>
      <c r="F40" s="265"/>
      <c r="G40" s="265"/>
      <c r="H40" s="265"/>
      <c r="I40" s="265"/>
      <c r="J40" s="265"/>
      <c r="K40" s="13"/>
      <c r="L40" s="12"/>
      <c r="M40" s="12"/>
      <c r="N40" s="183"/>
      <c r="O40" s="183"/>
      <c r="P40" s="184"/>
      <c r="Q40" s="184"/>
    </row>
    <row r="41" spans="1:17">
      <c r="A41" s="755" t="s">
        <v>758</v>
      </c>
      <c r="B41" s="756"/>
      <c r="C41" s="540" t="s">
        <v>759</v>
      </c>
      <c r="D41" s="541"/>
      <c r="E41" s="541"/>
      <c r="F41" s="269"/>
      <c r="G41" s="269"/>
      <c r="H41" s="265"/>
      <c r="I41" s="265"/>
      <c r="J41" s="265"/>
      <c r="K41" s="13"/>
      <c r="L41" s="12"/>
      <c r="M41" s="12"/>
      <c r="N41" s="183"/>
      <c r="O41" s="183"/>
      <c r="P41" s="184"/>
      <c r="Q41" s="184"/>
    </row>
    <row r="42" spans="1:17">
      <c r="A42" s="755"/>
      <c r="B42" s="756"/>
      <c r="C42" s="540" t="s">
        <v>760</v>
      </c>
      <c r="D42" s="541"/>
      <c r="E42" s="541"/>
      <c r="F42" s="269"/>
      <c r="G42" s="269"/>
      <c r="H42" s="265"/>
      <c r="I42" s="265"/>
      <c r="J42" s="265"/>
      <c r="K42" s="13"/>
      <c r="L42" s="12"/>
      <c r="M42" s="12"/>
      <c r="N42" s="183"/>
      <c r="O42" s="183"/>
      <c r="P42" s="184"/>
      <c r="Q42" s="184"/>
    </row>
    <row r="43" spans="1:17">
      <c r="A43" s="538"/>
      <c r="B43" s="539"/>
      <c r="C43" s="540" t="s">
        <v>761</v>
      </c>
      <c r="D43" s="542"/>
      <c r="E43" s="542"/>
      <c r="F43" s="269"/>
      <c r="G43" s="269"/>
      <c r="H43" s="269"/>
      <c r="I43" s="269"/>
      <c r="J43" s="269"/>
      <c r="K43" s="1"/>
    </row>
    <row r="44" spans="1:17">
      <c r="A44" s="270"/>
      <c r="B44" s="271"/>
      <c r="C44" s="263"/>
      <c r="D44" s="267"/>
      <c r="E44" s="267"/>
      <c r="F44" s="269"/>
      <c r="G44" s="269"/>
      <c r="H44" s="269"/>
      <c r="I44" s="269"/>
      <c r="J44" s="269"/>
      <c r="K44" s="1"/>
    </row>
    <row r="45" spans="1:17">
      <c r="A45" s="546" t="s">
        <v>762</v>
      </c>
      <c r="B45" s="544"/>
      <c r="C45" s="545" t="s">
        <v>763</v>
      </c>
      <c r="D45" s="267"/>
      <c r="E45" s="267"/>
      <c r="F45" s="269"/>
      <c r="G45" s="269"/>
      <c r="H45" s="269"/>
      <c r="I45" s="269"/>
      <c r="J45" s="269"/>
      <c r="K45" s="1"/>
    </row>
    <row r="46" spans="1:17">
      <c r="A46" s="543"/>
      <c r="B46" s="544"/>
      <c r="C46" s="545" t="s">
        <v>764</v>
      </c>
      <c r="D46" s="267"/>
      <c r="E46" s="267"/>
      <c r="F46" s="269"/>
      <c r="G46" s="269"/>
      <c r="H46" s="269"/>
      <c r="I46" s="269"/>
      <c r="J46" s="269"/>
      <c r="K46" s="1"/>
    </row>
    <row r="47" spans="1:17">
      <c r="A47" s="547"/>
      <c r="B47" s="544"/>
      <c r="C47" s="545" t="s">
        <v>765</v>
      </c>
      <c r="D47" s="273"/>
      <c r="E47" s="274"/>
      <c r="F47" s="269"/>
      <c r="G47" s="269"/>
      <c r="H47" s="269"/>
      <c r="I47" s="269"/>
      <c r="J47" s="269"/>
      <c r="K47" s="1"/>
    </row>
    <row r="48" spans="1:17">
      <c r="A48" s="264"/>
      <c r="B48" s="264"/>
      <c r="C48" s="265"/>
      <c r="D48" s="265"/>
      <c r="E48" s="274"/>
      <c r="F48" s="269"/>
      <c r="G48" s="269"/>
      <c r="H48" s="269"/>
      <c r="I48" s="269"/>
      <c r="J48" s="269"/>
      <c r="K48" s="1"/>
    </row>
    <row r="49" spans="1:57">
      <c r="A49" s="270"/>
      <c r="B49" s="271"/>
      <c r="C49" s="272"/>
      <c r="D49" s="267"/>
      <c r="E49" s="267"/>
      <c r="F49" s="269"/>
      <c r="G49" s="269"/>
      <c r="H49" s="269"/>
      <c r="I49" s="269"/>
      <c r="J49" s="269"/>
    </row>
    <row r="50" spans="1:57">
      <c r="A50" s="755" t="s">
        <v>766</v>
      </c>
      <c r="B50" s="756"/>
      <c r="C50" s="550" t="s">
        <v>767</v>
      </c>
      <c r="D50" s="267"/>
      <c r="E50" s="267"/>
      <c r="F50" s="269"/>
      <c r="G50" s="269"/>
      <c r="H50" s="269"/>
      <c r="I50" s="269"/>
      <c r="J50" s="269"/>
    </row>
    <row r="51" spans="1:57">
      <c r="A51" s="548"/>
      <c r="B51" s="549"/>
      <c r="C51" s="550" t="s">
        <v>768</v>
      </c>
      <c r="D51" s="267"/>
      <c r="E51" s="267"/>
      <c r="F51" s="269"/>
      <c r="G51" s="269"/>
      <c r="H51" s="269"/>
      <c r="I51" s="269"/>
      <c r="J51" s="269"/>
    </row>
    <row r="52" spans="1:57">
      <c r="A52" s="548"/>
      <c r="B52" s="549"/>
      <c r="C52" s="550" t="s">
        <v>769</v>
      </c>
      <c r="D52" s="267"/>
      <c r="E52" s="267"/>
      <c r="F52" s="269"/>
      <c r="G52" s="269"/>
      <c r="H52" s="269"/>
      <c r="I52" s="269"/>
      <c r="J52" s="269"/>
    </row>
    <row r="53" spans="1:57">
      <c r="A53" s="270"/>
      <c r="B53" s="271"/>
      <c r="C53" s="275"/>
      <c r="D53" s="267"/>
      <c r="E53" s="267"/>
      <c r="F53" s="269"/>
      <c r="G53" s="269"/>
      <c r="H53" s="269"/>
      <c r="I53" s="269"/>
      <c r="J53" s="269"/>
    </row>
    <row r="54" spans="1:57">
      <c r="A54" s="586" t="s">
        <v>770</v>
      </c>
      <c r="B54" s="557"/>
      <c r="C54" s="757" t="s">
        <v>771</v>
      </c>
      <c r="D54" s="756"/>
      <c r="E54" s="267"/>
      <c r="F54" s="269"/>
      <c r="G54" s="269"/>
      <c r="H54" s="269"/>
      <c r="I54" s="269"/>
      <c r="J54" s="269"/>
    </row>
    <row r="55" spans="1:57">
      <c r="A55" s="552"/>
      <c r="B55" s="557"/>
      <c r="C55" s="757" t="s">
        <v>772</v>
      </c>
      <c r="D55" s="756"/>
      <c r="E55" s="267"/>
      <c r="F55" s="269"/>
      <c r="G55" s="269"/>
      <c r="H55" s="269"/>
      <c r="I55" s="269"/>
      <c r="J55" s="269"/>
    </row>
    <row r="56" spans="1:57">
      <c r="A56" s="552"/>
      <c r="B56" s="557"/>
      <c r="C56" s="563" t="s">
        <v>773</v>
      </c>
      <c r="D56" s="585"/>
      <c r="E56" s="267"/>
      <c r="F56" s="269"/>
      <c r="G56" s="269"/>
      <c r="H56" s="269"/>
      <c r="I56" s="269"/>
      <c r="J56" s="269"/>
    </row>
    <row r="57" spans="1:57">
      <c r="A57" s="552"/>
      <c r="B57" s="557"/>
      <c r="C57" s="563" t="s">
        <v>774</v>
      </c>
      <c r="D57" s="585"/>
      <c r="E57" s="267"/>
      <c r="F57" s="269"/>
      <c r="G57" s="269"/>
      <c r="H57" s="269"/>
      <c r="I57" s="269"/>
      <c r="J57" s="269"/>
    </row>
    <row r="58" spans="1:57">
      <c r="A58" s="270"/>
      <c r="B58" s="271"/>
      <c r="C58" s="276"/>
      <c r="D58" s="267"/>
      <c r="E58" s="267"/>
      <c r="F58" s="269"/>
      <c r="G58" s="269"/>
      <c r="H58" s="269"/>
      <c r="I58" s="269"/>
      <c r="J58" s="269"/>
    </row>
    <row r="59" spans="1:57">
      <c r="A59" s="266" t="s">
        <v>869</v>
      </c>
      <c r="B59" s="271"/>
      <c r="C59" s="263" t="s">
        <v>775</v>
      </c>
      <c r="D59" s="267"/>
      <c r="E59" s="267"/>
      <c r="F59" s="269"/>
      <c r="G59" s="269"/>
      <c r="H59" s="269"/>
      <c r="I59" s="269"/>
      <c r="J59" s="269"/>
      <c r="K59" s="1"/>
    </row>
    <row r="60" spans="1:57">
      <c r="A60" s="266"/>
      <c r="B60" s="271"/>
      <c r="C60" s="263"/>
      <c r="D60" s="267"/>
      <c r="E60" s="267"/>
      <c r="F60" s="269"/>
      <c r="G60" s="269"/>
      <c r="H60" s="269"/>
      <c r="I60" s="269"/>
      <c r="J60" s="269"/>
      <c r="K60" s="1"/>
    </row>
    <row r="61" spans="1:57">
      <c r="A61" s="277"/>
      <c r="B61" s="269"/>
      <c r="C61" s="269"/>
      <c r="D61" s="264"/>
      <c r="E61" s="264"/>
      <c r="F61" s="265"/>
      <c r="G61" s="265"/>
      <c r="H61" s="265"/>
      <c r="I61" s="265"/>
      <c r="J61" s="265"/>
      <c r="K61" s="13"/>
      <c r="L61" s="12"/>
      <c r="M61" s="12"/>
      <c r="N61" s="183"/>
      <c r="O61" s="183"/>
      <c r="P61" s="184"/>
      <c r="Q61" s="184"/>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row>
    <row r="62" spans="1:57">
      <c r="A62" s="270"/>
      <c r="B62" s="271"/>
      <c r="C62" s="275"/>
      <c r="D62" s="271"/>
      <c r="E62" s="271"/>
      <c r="F62" s="269"/>
      <c r="G62" s="269"/>
      <c r="H62" s="269"/>
      <c r="I62" s="269"/>
      <c r="J62" s="269"/>
      <c r="K62" s="1"/>
    </row>
    <row r="63" spans="1:57">
      <c r="A63" s="270"/>
      <c r="B63" s="271"/>
      <c r="C63" s="275"/>
      <c r="D63" s="271"/>
      <c r="E63" s="271"/>
      <c r="F63" s="269"/>
      <c r="G63" s="269"/>
      <c r="H63" s="269"/>
      <c r="I63" s="269"/>
      <c r="J63" s="269"/>
      <c r="K63" s="1"/>
    </row>
    <row r="64" spans="1:57">
      <c r="A64" s="270"/>
      <c r="B64" s="271"/>
      <c r="C64" s="275"/>
      <c r="D64" s="271"/>
      <c r="E64" s="271"/>
      <c r="F64" s="269"/>
      <c r="G64" s="269"/>
      <c r="H64" s="269"/>
      <c r="I64" s="269"/>
      <c r="J64" s="269"/>
      <c r="K64" s="1"/>
    </row>
    <row r="65" spans="1:11">
      <c r="A65" s="270"/>
      <c r="B65" s="271"/>
      <c r="C65" s="275"/>
      <c r="D65" s="271"/>
      <c r="E65" s="271"/>
      <c r="F65" s="269"/>
      <c r="G65" s="269"/>
      <c r="H65" s="269"/>
      <c r="I65" s="269"/>
      <c r="J65" s="269"/>
      <c r="K65" s="1"/>
    </row>
    <row r="66" spans="1:11">
      <c r="A66" s="270"/>
      <c r="B66" s="271"/>
      <c r="C66" s="275"/>
      <c r="D66" s="271"/>
      <c r="E66" s="271"/>
      <c r="F66" s="269"/>
      <c r="G66" s="269"/>
      <c r="H66" s="269"/>
      <c r="I66" s="269"/>
      <c r="J66" s="269"/>
      <c r="K66" s="1"/>
    </row>
    <row r="67" spans="1:11">
      <c r="A67" s="270"/>
      <c r="B67" s="271"/>
      <c r="C67" s="275"/>
      <c r="D67" s="271"/>
      <c r="E67" s="271"/>
      <c r="F67" s="269"/>
      <c r="G67" s="269"/>
      <c r="H67" s="269"/>
      <c r="I67" s="269"/>
      <c r="J67" s="269"/>
      <c r="K67" s="1"/>
    </row>
    <row r="68" spans="1:11">
      <c r="A68" s="270"/>
      <c r="B68" s="271"/>
      <c r="C68" s="275"/>
      <c r="D68" s="271"/>
      <c r="E68" s="271"/>
      <c r="F68" s="269"/>
      <c r="G68" s="269"/>
      <c r="H68" s="269"/>
      <c r="I68" s="269"/>
      <c r="J68" s="269"/>
      <c r="K68" s="1"/>
    </row>
    <row r="69" spans="1:11">
      <c r="A69" s="270"/>
      <c r="B69" s="271"/>
      <c r="C69" s="275"/>
      <c r="D69" s="271"/>
      <c r="E69" s="271"/>
      <c r="F69" s="269"/>
      <c r="G69" s="269"/>
      <c r="H69" s="269"/>
      <c r="I69" s="269"/>
      <c r="J69" s="269"/>
      <c r="K69" s="1"/>
    </row>
    <row r="70" spans="1:11">
      <c r="A70" s="270"/>
      <c r="B70" s="271"/>
      <c r="C70" s="275"/>
      <c r="D70" s="271"/>
      <c r="E70" s="271"/>
      <c r="F70" s="269"/>
      <c r="G70" s="269"/>
      <c r="H70" s="269"/>
      <c r="I70" s="269"/>
      <c r="J70" s="269"/>
      <c r="K70" s="1"/>
    </row>
    <row r="71" spans="1:11">
      <c r="A71" s="270"/>
      <c r="B71" s="271"/>
      <c r="C71" s="275"/>
      <c r="D71" s="271"/>
      <c r="E71" s="271"/>
      <c r="F71" s="269"/>
      <c r="G71" s="269"/>
      <c r="H71" s="269"/>
      <c r="I71" s="269"/>
      <c r="J71" s="269"/>
      <c r="K71" s="1"/>
    </row>
    <row r="72" spans="1:11">
      <c r="A72" s="270"/>
      <c r="B72" s="271"/>
      <c r="C72" s="275"/>
      <c r="D72" s="271"/>
      <c r="E72" s="271"/>
      <c r="F72" s="269"/>
      <c r="G72" s="269"/>
      <c r="H72" s="269"/>
      <c r="I72" s="269"/>
      <c r="J72" s="269"/>
      <c r="K72" s="1"/>
    </row>
    <row r="73" spans="1:11">
      <c r="A73" s="270"/>
      <c r="B73" s="271"/>
      <c r="C73" s="275"/>
      <c r="D73" s="271"/>
      <c r="E73" s="271"/>
      <c r="F73" s="269"/>
      <c r="G73" s="269"/>
      <c r="H73" s="269"/>
      <c r="I73" s="269"/>
      <c r="J73" s="269"/>
      <c r="K73" s="1"/>
    </row>
    <row r="74" spans="1:11">
      <c r="A74" s="29"/>
      <c r="B74" s="246"/>
      <c r="C74" s="247"/>
      <c r="D74" s="246"/>
      <c r="E74" s="246"/>
      <c r="F74" s="236"/>
      <c r="G74" s="236"/>
      <c r="H74" s="236"/>
      <c r="I74" s="236"/>
      <c r="J74" s="236"/>
      <c r="K74" s="1"/>
    </row>
    <row r="75" spans="1:11">
      <c r="A75" s="29"/>
      <c r="B75" s="246"/>
      <c r="C75" s="247"/>
      <c r="D75" s="246"/>
      <c r="E75" s="246"/>
      <c r="F75" s="236"/>
      <c r="G75" s="236"/>
      <c r="H75" s="236"/>
      <c r="I75" s="236"/>
      <c r="J75" s="236"/>
      <c r="K75" s="1"/>
    </row>
    <row r="76" spans="1:11">
      <c r="A76" s="29"/>
      <c r="B76" s="246"/>
      <c r="C76" s="247"/>
      <c r="D76" s="246"/>
      <c r="E76" s="246"/>
      <c r="F76" s="236"/>
      <c r="G76" s="236"/>
      <c r="H76" s="236"/>
      <c r="I76" s="236"/>
      <c r="J76" s="236"/>
      <c r="K76" s="1"/>
    </row>
    <row r="77" spans="1:11">
      <c r="A77" s="29"/>
      <c r="B77" s="246"/>
      <c r="C77" s="247"/>
      <c r="D77" s="246"/>
      <c r="E77" s="246"/>
      <c r="F77" s="236"/>
      <c r="G77" s="236"/>
      <c r="H77" s="236"/>
      <c r="I77" s="236"/>
      <c r="J77" s="236"/>
      <c r="K77" s="1"/>
    </row>
    <row r="78" spans="1:11">
      <c r="A78" s="29"/>
      <c r="B78" s="246"/>
      <c r="C78" s="247"/>
      <c r="D78" s="246"/>
      <c r="E78" s="246"/>
      <c r="F78" s="236"/>
      <c r="G78" s="236"/>
      <c r="H78" s="236"/>
      <c r="I78" s="236"/>
      <c r="J78" s="236"/>
      <c r="K78" s="1"/>
    </row>
    <row r="79" spans="1:11">
      <c r="A79" s="29"/>
      <c r="B79" s="246"/>
      <c r="C79" s="247"/>
      <c r="D79" s="246"/>
      <c r="E79" s="246"/>
      <c r="F79" s="236"/>
      <c r="G79" s="236"/>
      <c r="H79" s="236"/>
      <c r="I79" s="236"/>
      <c r="J79" s="236"/>
      <c r="K79" s="1"/>
    </row>
    <row r="80" spans="1:11">
      <c r="A80" s="29"/>
      <c r="B80" s="246"/>
      <c r="C80" s="247"/>
      <c r="D80" s="246"/>
      <c r="E80" s="246"/>
      <c r="F80" s="236"/>
      <c r="G80" s="236"/>
      <c r="H80" s="236"/>
      <c r="I80" s="236"/>
      <c r="J80" s="236"/>
      <c r="K80" s="1"/>
    </row>
    <row r="81" spans="1:11">
      <c r="A81" s="29"/>
      <c r="B81" s="246"/>
      <c r="C81" s="247"/>
      <c r="D81" s="246"/>
      <c r="E81" s="246"/>
      <c r="F81" s="236"/>
      <c r="G81" s="236"/>
      <c r="H81" s="236"/>
      <c r="I81" s="236"/>
      <c r="J81" s="236"/>
      <c r="K81" s="1"/>
    </row>
    <row r="82" spans="1:11">
      <c r="A82" s="29"/>
      <c r="B82" s="246"/>
      <c r="C82" s="247"/>
      <c r="D82" s="246"/>
      <c r="E82" s="246"/>
      <c r="F82" s="236"/>
      <c r="G82" s="236"/>
      <c r="H82" s="236"/>
      <c r="I82" s="236"/>
      <c r="J82" s="236"/>
      <c r="K82" s="1"/>
    </row>
    <row r="83" spans="1:11">
      <c r="A83" s="29"/>
      <c r="B83" s="246"/>
      <c r="C83" s="247"/>
      <c r="D83" s="246"/>
      <c r="E83" s="246"/>
      <c r="F83" s="236"/>
      <c r="G83" s="236"/>
      <c r="H83" s="236"/>
      <c r="I83" s="236"/>
      <c r="J83" s="236"/>
      <c r="K83" s="1"/>
    </row>
    <row r="84" spans="1:11">
      <c r="A84" s="29"/>
      <c r="B84" s="246"/>
      <c r="C84" s="247"/>
      <c r="D84" s="246"/>
      <c r="E84" s="246"/>
      <c r="F84" s="236"/>
      <c r="G84" s="236"/>
      <c r="H84" s="236"/>
      <c r="I84" s="236"/>
      <c r="J84" s="236"/>
      <c r="K84" s="1"/>
    </row>
    <row r="85" spans="1:11">
      <c r="A85" s="29"/>
      <c r="B85" s="246"/>
      <c r="C85" s="247"/>
      <c r="D85" s="246"/>
      <c r="E85" s="246"/>
      <c r="F85" s="236"/>
      <c r="G85" s="236"/>
      <c r="H85" s="236"/>
      <c r="I85" s="236"/>
      <c r="J85" s="236"/>
      <c r="K85" s="1"/>
    </row>
    <row r="86" spans="1:11">
      <c r="A86" s="29"/>
      <c r="B86" s="246"/>
      <c r="C86" s="247"/>
      <c r="D86" s="246"/>
      <c r="E86" s="246"/>
      <c r="F86" s="236"/>
      <c r="G86" s="236"/>
      <c r="H86" s="236"/>
      <c r="I86" s="236"/>
      <c r="J86" s="236"/>
      <c r="K86" s="1"/>
    </row>
    <row r="87" spans="1:11">
      <c r="A87" s="29"/>
      <c r="B87" s="246"/>
      <c r="C87" s="247"/>
      <c r="D87" s="246"/>
      <c r="E87" s="246"/>
      <c r="F87" s="236"/>
      <c r="G87" s="236"/>
      <c r="H87" s="236"/>
      <c r="I87" s="236"/>
      <c r="J87" s="236"/>
      <c r="K87" s="1"/>
    </row>
    <row r="88" spans="1:11">
      <c r="A88" s="29"/>
      <c r="B88" s="246"/>
      <c r="C88" s="247"/>
      <c r="D88" s="246"/>
      <c r="E88" s="246"/>
      <c r="F88" s="236"/>
      <c r="G88" s="236"/>
      <c r="H88" s="236"/>
      <c r="I88" s="236"/>
      <c r="J88" s="236"/>
      <c r="K88" s="1"/>
    </row>
    <row r="89" spans="1:11">
      <c r="A89" s="29"/>
      <c r="B89" s="246"/>
      <c r="C89" s="247"/>
      <c r="D89" s="246"/>
      <c r="E89" s="246"/>
      <c r="F89" s="236"/>
      <c r="G89" s="236"/>
      <c r="H89" s="236"/>
      <c r="I89" s="236"/>
      <c r="J89" s="236"/>
      <c r="K89" s="1"/>
    </row>
    <row r="90" spans="1:11">
      <c r="A90" s="29"/>
      <c r="B90" s="246"/>
      <c r="C90" s="247"/>
      <c r="D90" s="246"/>
      <c r="E90" s="246"/>
      <c r="F90" s="236"/>
      <c r="G90" s="236"/>
      <c r="H90" s="236"/>
      <c r="I90" s="236"/>
      <c r="J90" s="236"/>
      <c r="K90" s="1"/>
    </row>
    <row r="91" spans="1:11">
      <c r="A91" s="29"/>
      <c r="B91" s="246"/>
      <c r="C91" s="247"/>
      <c r="D91" s="246"/>
      <c r="E91" s="246"/>
      <c r="F91" s="236"/>
      <c r="G91" s="236"/>
      <c r="H91" s="236"/>
      <c r="I91" s="236"/>
      <c r="J91" s="236"/>
      <c r="K91" s="1"/>
    </row>
    <row r="92" spans="1:11">
      <c r="A92" s="29"/>
      <c r="B92" s="246"/>
      <c r="C92" s="247"/>
      <c r="D92" s="246"/>
      <c r="E92" s="246"/>
      <c r="F92" s="236"/>
      <c r="G92" s="236"/>
      <c r="H92" s="236"/>
      <c r="I92" s="236"/>
      <c r="J92" s="236"/>
      <c r="K92" s="1"/>
    </row>
    <row r="93" spans="1:11">
      <c r="A93" s="29"/>
      <c r="B93" s="246"/>
      <c r="C93" s="247"/>
      <c r="D93" s="246"/>
      <c r="E93" s="246"/>
      <c r="F93" s="236"/>
      <c r="G93" s="236"/>
      <c r="H93" s="236"/>
      <c r="I93" s="236"/>
      <c r="J93" s="236"/>
      <c r="K93" s="1"/>
    </row>
    <row r="94" spans="1:11">
      <c r="A94" s="29"/>
      <c r="B94" s="246"/>
      <c r="C94" s="247"/>
      <c r="D94" s="246"/>
      <c r="E94" s="246"/>
      <c r="F94" s="236"/>
      <c r="G94" s="236"/>
      <c r="H94" s="236"/>
      <c r="I94" s="236"/>
      <c r="J94" s="236"/>
      <c r="K94" s="1"/>
    </row>
    <row r="95" spans="1:11">
      <c r="A95" s="29"/>
      <c r="B95" s="246"/>
      <c r="C95" s="247"/>
      <c r="D95" s="246"/>
      <c r="E95" s="246"/>
      <c r="F95" s="236"/>
      <c r="G95" s="236"/>
      <c r="H95" s="236"/>
      <c r="I95" s="236"/>
      <c r="J95" s="236"/>
      <c r="K95" s="1"/>
    </row>
    <row r="96" spans="1:11">
      <c r="A96" s="29"/>
      <c r="B96" s="246"/>
      <c r="C96" s="247"/>
      <c r="D96" s="246"/>
      <c r="E96" s="246"/>
      <c r="F96" s="236"/>
      <c r="G96" s="236"/>
      <c r="H96" s="236"/>
      <c r="I96" s="236"/>
      <c r="J96" s="236"/>
      <c r="K96" s="1"/>
    </row>
    <row r="97" spans="1:11">
      <c r="A97" s="29"/>
      <c r="B97" s="246"/>
      <c r="C97" s="247"/>
      <c r="D97" s="246"/>
      <c r="E97" s="246"/>
      <c r="F97" s="236"/>
      <c r="G97" s="236"/>
      <c r="H97" s="236"/>
      <c r="I97" s="236"/>
      <c r="J97" s="236"/>
      <c r="K97" s="1"/>
    </row>
    <row r="98" spans="1:11">
      <c r="A98" s="29"/>
      <c r="B98" s="246"/>
      <c r="C98" s="247"/>
      <c r="D98" s="246"/>
      <c r="E98" s="246"/>
      <c r="F98" s="236"/>
      <c r="G98" s="236"/>
      <c r="H98" s="236"/>
      <c r="I98" s="236"/>
      <c r="J98" s="236"/>
      <c r="K98" s="1"/>
    </row>
    <row r="99" spans="1:11">
      <c r="A99" s="29"/>
      <c r="B99" s="246"/>
      <c r="C99" s="247"/>
      <c r="D99" s="246"/>
      <c r="E99" s="246"/>
      <c r="F99" s="236"/>
      <c r="G99" s="236"/>
      <c r="H99" s="236"/>
      <c r="I99" s="236"/>
      <c r="J99" s="236"/>
      <c r="K99" s="1"/>
    </row>
    <row r="100" spans="1:11">
      <c r="A100" s="29"/>
      <c r="B100" s="246"/>
      <c r="C100" s="247"/>
      <c r="D100" s="246"/>
      <c r="E100" s="246"/>
      <c r="F100" s="236"/>
      <c r="G100" s="236"/>
      <c r="H100" s="236"/>
      <c r="I100" s="236"/>
      <c r="J100" s="236"/>
      <c r="K100" s="1"/>
    </row>
    <row r="101" spans="1:11">
      <c r="A101" s="29"/>
      <c r="B101" s="246"/>
      <c r="C101" s="247"/>
      <c r="D101" s="246"/>
      <c r="E101" s="246"/>
      <c r="F101" s="236"/>
      <c r="G101" s="236"/>
      <c r="H101" s="236"/>
      <c r="I101" s="236"/>
      <c r="J101" s="236"/>
      <c r="K101" s="1"/>
    </row>
    <row r="102" spans="1:11">
      <c r="A102" s="29"/>
      <c r="B102" s="246"/>
      <c r="C102" s="247"/>
      <c r="D102" s="246"/>
      <c r="E102" s="246"/>
      <c r="F102" s="236"/>
      <c r="G102" s="236"/>
      <c r="H102" s="236"/>
      <c r="I102" s="236"/>
      <c r="J102" s="236"/>
      <c r="K102" s="1"/>
    </row>
    <row r="103" spans="1:11">
      <c r="A103" s="29"/>
      <c r="B103" s="246"/>
      <c r="C103" s="247"/>
      <c r="D103" s="246"/>
      <c r="E103" s="246"/>
      <c r="F103" s="236"/>
      <c r="G103" s="236"/>
      <c r="H103" s="236"/>
      <c r="I103" s="236"/>
      <c r="J103" s="236"/>
      <c r="K103" s="1"/>
    </row>
    <row r="104" spans="1:11">
      <c r="A104" s="29"/>
      <c r="B104" s="246"/>
      <c r="C104" s="247"/>
      <c r="D104" s="246"/>
      <c r="E104" s="246"/>
      <c r="F104" s="236"/>
      <c r="G104" s="236"/>
      <c r="H104" s="236"/>
      <c r="I104" s="236"/>
      <c r="J104" s="236"/>
      <c r="K104" s="1"/>
    </row>
    <row r="105" spans="1:11">
      <c r="A105" s="29"/>
      <c r="B105" s="246"/>
      <c r="C105" s="247"/>
      <c r="D105" s="246"/>
      <c r="E105" s="246"/>
      <c r="F105" s="236"/>
      <c r="G105" s="236"/>
      <c r="H105" s="236"/>
      <c r="I105" s="236"/>
      <c r="J105" s="236"/>
      <c r="K105" s="1"/>
    </row>
    <row r="106" spans="1:11">
      <c r="A106" s="29"/>
      <c r="B106" s="246"/>
      <c r="C106" s="247"/>
      <c r="D106" s="246"/>
      <c r="E106" s="246"/>
      <c r="F106" s="236"/>
      <c r="G106" s="236"/>
      <c r="H106" s="236"/>
      <c r="I106" s="236"/>
      <c r="J106" s="236"/>
      <c r="K106" s="1"/>
    </row>
    <row r="107" spans="1:11">
      <c r="A107" s="29"/>
      <c r="B107" s="246"/>
      <c r="C107" s="247"/>
      <c r="D107" s="246"/>
      <c r="E107" s="246"/>
      <c r="F107" s="236"/>
      <c r="G107" s="236"/>
      <c r="H107" s="236"/>
      <c r="I107" s="236"/>
      <c r="J107" s="236"/>
      <c r="K107" s="1"/>
    </row>
    <row r="108" spans="1:11">
      <c r="A108" s="29"/>
      <c r="B108" s="246"/>
      <c r="C108" s="247"/>
      <c r="D108" s="246"/>
      <c r="E108" s="246"/>
      <c r="F108" s="236"/>
      <c r="G108" s="236"/>
      <c r="H108" s="236"/>
      <c r="I108" s="236"/>
      <c r="J108" s="236"/>
      <c r="K108" s="1"/>
    </row>
    <row r="109" spans="1:11">
      <c r="A109" s="29"/>
      <c r="B109" s="246"/>
      <c r="C109" s="247"/>
      <c r="D109" s="246"/>
      <c r="E109" s="246"/>
      <c r="F109" s="236"/>
      <c r="G109" s="236"/>
      <c r="H109" s="236"/>
      <c r="I109" s="236"/>
      <c r="J109" s="236"/>
      <c r="K109" s="1"/>
    </row>
    <row r="110" spans="1:11">
      <c r="A110" s="29"/>
      <c r="B110" s="246"/>
      <c r="C110" s="247"/>
      <c r="D110" s="246"/>
      <c r="E110" s="246"/>
      <c r="F110" s="236"/>
      <c r="G110" s="236"/>
      <c r="H110" s="236"/>
      <c r="I110" s="236"/>
      <c r="J110" s="236"/>
      <c r="K110" s="1"/>
    </row>
    <row r="111" spans="1:11">
      <c r="A111" s="29"/>
      <c r="B111" s="246"/>
      <c r="C111" s="247"/>
      <c r="D111" s="246"/>
      <c r="E111" s="246"/>
      <c r="F111" s="236"/>
      <c r="G111" s="236"/>
      <c r="H111" s="236"/>
      <c r="I111" s="236"/>
      <c r="J111" s="236"/>
      <c r="K111" s="1"/>
    </row>
    <row r="112" spans="1:11">
      <c r="A112" s="29"/>
      <c r="B112" s="246"/>
      <c r="C112" s="247"/>
      <c r="D112" s="246"/>
      <c r="E112" s="246"/>
      <c r="F112" s="236"/>
      <c r="G112" s="236"/>
      <c r="H112" s="236"/>
      <c r="I112" s="236"/>
      <c r="J112" s="236"/>
      <c r="K112" s="1"/>
    </row>
    <row r="113" spans="1:11">
      <c r="A113" s="29"/>
      <c r="B113" s="246"/>
      <c r="C113" s="247"/>
      <c r="D113" s="246"/>
      <c r="E113" s="246"/>
      <c r="F113" s="236"/>
      <c r="G113" s="236"/>
      <c r="H113" s="236"/>
      <c r="I113" s="236"/>
      <c r="J113" s="236"/>
      <c r="K113" s="1"/>
    </row>
    <row r="114" spans="1:11">
      <c r="A114" s="29"/>
      <c r="B114" s="246"/>
      <c r="C114" s="247"/>
      <c r="D114" s="246"/>
      <c r="E114" s="246"/>
      <c r="F114" s="236"/>
      <c r="G114" s="236"/>
      <c r="H114" s="236"/>
      <c r="I114" s="236"/>
      <c r="J114" s="236"/>
      <c r="K114" s="1"/>
    </row>
    <row r="115" spans="1:11">
      <c r="A115" s="29"/>
      <c r="B115" s="246"/>
      <c r="C115" s="247"/>
      <c r="D115" s="246"/>
      <c r="E115" s="246"/>
      <c r="F115" s="236"/>
      <c r="G115" s="236"/>
      <c r="H115" s="236"/>
      <c r="I115" s="236"/>
      <c r="J115" s="236"/>
      <c r="K115" s="1"/>
    </row>
    <row r="116" spans="1:11">
      <c r="A116" s="29"/>
      <c r="B116" s="246"/>
      <c r="C116" s="247"/>
      <c r="D116" s="246"/>
      <c r="E116" s="246"/>
      <c r="F116" s="236"/>
      <c r="G116" s="236"/>
      <c r="H116" s="236"/>
      <c r="I116" s="236"/>
      <c r="J116" s="236"/>
      <c r="K116" s="1"/>
    </row>
    <row r="117" spans="1:11">
      <c r="A117" s="29"/>
      <c r="B117" s="246"/>
      <c r="C117" s="247"/>
      <c r="D117" s="246"/>
      <c r="E117" s="246"/>
      <c r="F117" s="236"/>
      <c r="G117" s="236"/>
      <c r="H117" s="236"/>
      <c r="I117" s="236"/>
      <c r="J117" s="236"/>
      <c r="K117" s="1"/>
    </row>
    <row r="118" spans="1:11">
      <c r="A118" s="29"/>
      <c r="B118" s="246"/>
      <c r="C118" s="247"/>
      <c r="D118" s="246"/>
      <c r="E118" s="246"/>
      <c r="F118" s="236"/>
      <c r="G118" s="236"/>
      <c r="H118" s="236"/>
      <c r="I118" s="236"/>
      <c r="J118" s="236"/>
      <c r="K118" s="1"/>
    </row>
    <row r="119" spans="1:11">
      <c r="A119" s="29"/>
      <c r="B119" s="246"/>
      <c r="C119" s="247"/>
      <c r="D119" s="246"/>
      <c r="E119" s="246"/>
      <c r="F119" s="236"/>
      <c r="G119" s="236"/>
      <c r="H119" s="236"/>
      <c r="I119" s="236"/>
      <c r="J119" s="236"/>
      <c r="K119" s="1"/>
    </row>
    <row r="120" spans="1:11">
      <c r="A120" s="29"/>
      <c r="B120" s="246"/>
      <c r="C120" s="247"/>
      <c r="D120" s="246"/>
      <c r="E120" s="246"/>
      <c r="F120" s="236"/>
      <c r="G120" s="236"/>
      <c r="H120" s="236"/>
      <c r="I120" s="236"/>
      <c r="J120" s="236"/>
      <c r="K120" s="1"/>
    </row>
    <row r="121" spans="1:11">
      <c r="A121" s="29"/>
      <c r="B121" s="246"/>
      <c r="C121" s="247"/>
      <c r="D121" s="246"/>
      <c r="E121" s="246"/>
      <c r="F121" s="236"/>
      <c r="G121" s="236"/>
      <c r="H121" s="236"/>
      <c r="I121" s="236"/>
      <c r="J121" s="236"/>
      <c r="K121" s="1"/>
    </row>
    <row r="122" spans="1:11">
      <c r="A122" s="29"/>
      <c r="B122" s="246"/>
      <c r="C122" s="247"/>
      <c r="D122" s="246"/>
      <c r="E122" s="246"/>
      <c r="F122" s="236"/>
      <c r="G122" s="236"/>
      <c r="H122" s="236"/>
      <c r="I122" s="236"/>
      <c r="J122" s="236"/>
      <c r="K122" s="1"/>
    </row>
    <row r="123" spans="1:11">
      <c r="A123" s="29"/>
      <c r="B123" s="246"/>
      <c r="C123" s="247"/>
      <c r="D123" s="246"/>
      <c r="E123" s="246"/>
      <c r="F123" s="236"/>
      <c r="G123" s="236"/>
      <c r="H123" s="236"/>
      <c r="I123" s="236"/>
      <c r="J123" s="236"/>
      <c r="K123" s="1"/>
    </row>
    <row r="124" spans="1:11">
      <c r="A124" s="29"/>
      <c r="B124" s="246"/>
      <c r="C124" s="247"/>
      <c r="D124" s="246"/>
      <c r="E124" s="246"/>
      <c r="F124" s="236"/>
      <c r="G124" s="236"/>
      <c r="H124" s="236"/>
      <c r="I124" s="236"/>
      <c r="J124" s="236"/>
      <c r="K124" s="1"/>
    </row>
    <row r="125" spans="1:11">
      <c r="A125" s="29"/>
      <c r="B125" s="246"/>
      <c r="C125" s="247"/>
      <c r="D125" s="246"/>
      <c r="E125" s="246"/>
      <c r="F125" s="236"/>
      <c r="G125" s="236"/>
      <c r="H125" s="236"/>
      <c r="I125" s="236"/>
      <c r="J125" s="236"/>
      <c r="K125" s="1"/>
    </row>
    <row r="126" spans="1:11">
      <c r="A126" s="29"/>
      <c r="B126" s="246"/>
      <c r="C126" s="247"/>
      <c r="D126" s="246"/>
      <c r="E126" s="246"/>
      <c r="F126" s="236"/>
      <c r="G126" s="236"/>
      <c r="H126" s="236"/>
      <c r="I126" s="236"/>
      <c r="J126" s="236"/>
      <c r="K126" s="1"/>
    </row>
    <row r="127" spans="1:11">
      <c r="A127" s="29"/>
      <c r="B127" s="246"/>
      <c r="C127" s="247"/>
      <c r="D127" s="246"/>
      <c r="E127" s="246"/>
      <c r="F127" s="236"/>
      <c r="G127" s="236"/>
      <c r="H127" s="236"/>
      <c r="I127" s="236"/>
      <c r="J127" s="236"/>
      <c r="K127" s="1"/>
    </row>
    <row r="128" spans="1:11">
      <c r="A128" s="29"/>
      <c r="B128" s="246"/>
      <c r="C128" s="247"/>
      <c r="D128" s="246"/>
      <c r="E128" s="246"/>
      <c r="F128" s="236"/>
      <c r="G128" s="236"/>
      <c r="H128" s="236"/>
      <c r="I128" s="236"/>
      <c r="J128" s="236"/>
      <c r="K128" s="1"/>
    </row>
    <row r="129" spans="1:11">
      <c r="A129" s="29"/>
      <c r="B129" s="246"/>
      <c r="C129" s="247"/>
      <c r="D129" s="246"/>
      <c r="E129" s="246"/>
      <c r="F129" s="236"/>
      <c r="G129" s="236"/>
      <c r="H129" s="236"/>
      <c r="I129" s="236"/>
      <c r="J129" s="236"/>
      <c r="K129" s="1"/>
    </row>
    <row r="130" spans="1:11">
      <c r="A130" s="29"/>
      <c r="B130" s="246"/>
      <c r="C130" s="247"/>
      <c r="D130" s="246"/>
      <c r="E130" s="246"/>
      <c r="F130" s="236"/>
      <c r="G130" s="236"/>
      <c r="H130" s="236"/>
      <c r="I130" s="236"/>
      <c r="J130" s="236"/>
      <c r="K130" s="1"/>
    </row>
    <row r="131" spans="1:11">
      <c r="A131" s="29"/>
      <c r="B131" s="246"/>
      <c r="C131" s="247"/>
      <c r="D131" s="246"/>
      <c r="E131" s="246"/>
      <c r="F131" s="236"/>
      <c r="G131" s="236"/>
      <c r="H131" s="236"/>
      <c r="I131" s="236"/>
      <c r="J131" s="236"/>
      <c r="K131" s="1"/>
    </row>
    <row r="132" spans="1:11">
      <c r="A132" s="1"/>
      <c r="B132" s="2"/>
      <c r="C132" s="3"/>
      <c r="D132" s="2"/>
      <c r="E132" s="2"/>
      <c r="K132" s="1"/>
    </row>
    <row r="133" spans="1:11">
      <c r="A133" s="1"/>
      <c r="B133" s="2"/>
      <c r="C133" s="3"/>
      <c r="D133" s="2"/>
      <c r="E133" s="2"/>
      <c r="K133" s="1"/>
    </row>
    <row r="134" spans="1:11">
      <c r="A134" s="1"/>
      <c r="B134" s="2"/>
      <c r="C134" s="3"/>
      <c r="D134" s="2"/>
      <c r="E134" s="2"/>
      <c r="K134" s="1"/>
    </row>
    <row r="135" spans="1:11">
      <c r="A135" s="1"/>
      <c r="B135" s="2"/>
      <c r="C135" s="3"/>
      <c r="D135" s="2"/>
      <c r="E135" s="2"/>
      <c r="K135" s="1"/>
    </row>
    <row r="136" spans="1:11">
      <c r="A136" s="1"/>
      <c r="B136" s="2"/>
      <c r="C136" s="3"/>
      <c r="D136" s="2"/>
      <c r="E136" s="2"/>
      <c r="K136" s="1"/>
    </row>
    <row r="137" spans="1:11">
      <c r="A137" s="1"/>
      <c r="B137" s="2"/>
      <c r="C137" s="3"/>
      <c r="D137" s="2"/>
      <c r="E137" s="2"/>
      <c r="K137" s="1"/>
    </row>
    <row r="138" spans="1:11">
      <c r="A138" s="1"/>
      <c r="B138" s="2"/>
      <c r="C138" s="3"/>
      <c r="D138" s="2"/>
      <c r="E138" s="2"/>
      <c r="K138" s="1"/>
    </row>
    <row r="139" spans="1:11">
      <c r="A139" s="1"/>
      <c r="B139" s="2"/>
      <c r="C139" s="3"/>
      <c r="D139" s="2"/>
      <c r="E139" s="2"/>
      <c r="K139" s="1"/>
    </row>
    <row r="140" spans="1:11">
      <c r="A140" s="1"/>
      <c r="B140" s="2"/>
      <c r="C140" s="3"/>
      <c r="D140" s="2"/>
      <c r="E140" s="2"/>
      <c r="K140" s="1"/>
    </row>
    <row r="141" spans="1:11">
      <c r="A141" s="1"/>
      <c r="B141" s="2"/>
      <c r="C141" s="3"/>
      <c r="D141" s="2"/>
      <c r="E141" s="2"/>
      <c r="K141" s="1"/>
    </row>
    <row r="142" spans="1:11">
      <c r="A142" s="1"/>
      <c r="B142" s="2"/>
      <c r="C142" s="3"/>
      <c r="D142" s="2"/>
      <c r="E142" s="2"/>
      <c r="K142" s="1"/>
    </row>
    <row r="143" spans="1:11">
      <c r="A143" s="1"/>
      <c r="B143" s="2"/>
      <c r="C143" s="3"/>
      <c r="D143" s="2"/>
      <c r="E143" s="2"/>
      <c r="K143" s="1"/>
    </row>
    <row r="144" spans="1:11">
      <c r="A144" s="1"/>
      <c r="B144" s="2"/>
      <c r="C144" s="3"/>
      <c r="D144" s="2"/>
      <c r="E144" s="2"/>
      <c r="K144" s="1"/>
    </row>
    <row r="145" spans="1:11">
      <c r="A145" s="1"/>
      <c r="B145" s="2"/>
      <c r="C145" s="3"/>
      <c r="D145" s="2"/>
      <c r="E145" s="2"/>
      <c r="K145" s="1"/>
    </row>
    <row r="146" spans="1:11">
      <c r="A146" s="1"/>
      <c r="B146" s="2"/>
      <c r="C146" s="3"/>
      <c r="D146" s="2"/>
      <c r="E146" s="2"/>
      <c r="K146" s="1"/>
    </row>
    <row r="147" spans="1:11">
      <c r="A147" s="1"/>
      <c r="B147" s="2"/>
      <c r="C147" s="3"/>
      <c r="D147" s="2"/>
      <c r="E147" s="2"/>
      <c r="K147" s="1"/>
    </row>
    <row r="148" spans="1:11">
      <c r="A148" s="1"/>
      <c r="B148" s="2"/>
      <c r="C148" s="3"/>
      <c r="D148" s="2"/>
      <c r="E148" s="2"/>
      <c r="K148" s="1"/>
    </row>
    <row r="149" spans="1:11">
      <c r="A149" s="1"/>
      <c r="B149" s="2"/>
      <c r="C149" s="3"/>
      <c r="D149" s="2"/>
      <c r="E149" s="2"/>
      <c r="K149" s="1"/>
    </row>
    <row r="150" spans="1:11">
      <c r="A150" s="1"/>
      <c r="B150" s="2"/>
      <c r="C150" s="3"/>
      <c r="D150" s="2"/>
      <c r="E150" s="2"/>
      <c r="K150" s="1"/>
    </row>
    <row r="151" spans="1:11">
      <c r="A151" s="1"/>
      <c r="B151" s="2"/>
      <c r="C151" s="3"/>
      <c r="D151" s="2"/>
      <c r="E151" s="2"/>
      <c r="K151" s="1"/>
    </row>
    <row r="152" spans="1:11">
      <c r="A152" s="1"/>
      <c r="B152" s="2"/>
      <c r="C152" s="3"/>
      <c r="D152" s="2"/>
      <c r="E152" s="2"/>
      <c r="K152" s="1"/>
    </row>
    <row r="153" spans="1:11">
      <c r="A153" s="1"/>
      <c r="B153" s="2"/>
      <c r="C153" s="3"/>
      <c r="D153" s="2"/>
      <c r="E153" s="2"/>
      <c r="K153" s="1"/>
    </row>
    <row r="154" spans="1:11">
      <c r="A154" s="1"/>
      <c r="B154" s="2"/>
      <c r="C154" s="3"/>
      <c r="D154" s="2"/>
      <c r="E154" s="2"/>
      <c r="K154" s="1"/>
    </row>
    <row r="155" spans="1:11">
      <c r="A155" s="1"/>
      <c r="B155" s="2"/>
      <c r="C155" s="3"/>
      <c r="D155" s="2"/>
      <c r="E155" s="2"/>
      <c r="K155" s="1"/>
    </row>
    <row r="156" spans="1:11">
      <c r="A156" s="1"/>
      <c r="B156" s="2"/>
      <c r="C156" s="3"/>
      <c r="D156" s="2"/>
      <c r="E156" s="2"/>
      <c r="K156" s="1"/>
    </row>
    <row r="157" spans="1:11">
      <c r="A157" s="1"/>
      <c r="B157" s="2"/>
      <c r="C157" s="3"/>
      <c r="D157" s="2"/>
      <c r="E157" s="2"/>
      <c r="K157" s="1"/>
    </row>
    <row r="158" spans="1:11">
      <c r="A158" s="1"/>
      <c r="B158" s="2"/>
      <c r="C158" s="3"/>
      <c r="D158" s="2"/>
      <c r="E158" s="2"/>
      <c r="K158" s="1"/>
    </row>
    <row r="159" spans="1:11">
      <c r="A159" s="1"/>
      <c r="B159" s="2"/>
      <c r="C159" s="3"/>
      <c r="D159" s="2"/>
      <c r="E159" s="2"/>
      <c r="K159" s="1"/>
    </row>
    <row r="160" spans="1:11">
      <c r="A160" s="1"/>
      <c r="B160" s="2"/>
      <c r="C160" s="3"/>
      <c r="D160" s="2"/>
      <c r="E160" s="2"/>
      <c r="K160" s="1"/>
    </row>
    <row r="161" spans="1:11">
      <c r="A161" s="1"/>
      <c r="B161" s="2"/>
      <c r="C161" s="3"/>
      <c r="D161" s="2"/>
      <c r="E161" s="2"/>
      <c r="K161" s="1"/>
    </row>
    <row r="162" spans="1:11">
      <c r="A162" s="1"/>
      <c r="B162" s="2"/>
      <c r="C162" s="3"/>
      <c r="D162" s="2"/>
      <c r="E162" s="2"/>
      <c r="K162" s="1"/>
    </row>
    <row r="163" spans="1:11">
      <c r="A163" s="1"/>
      <c r="B163" s="2"/>
      <c r="C163" s="3"/>
      <c r="D163" s="2"/>
      <c r="E163" s="2"/>
      <c r="K163" s="1"/>
    </row>
    <row r="164" spans="1:11">
      <c r="A164" s="1"/>
      <c r="B164" s="2"/>
      <c r="C164" s="3"/>
      <c r="D164" s="2"/>
      <c r="E164" s="2"/>
      <c r="K164" s="1"/>
    </row>
    <row r="165" spans="1:11">
      <c r="A165" s="1"/>
      <c r="B165" s="2"/>
      <c r="C165" s="3"/>
      <c r="D165" s="2"/>
      <c r="E165" s="2"/>
      <c r="K165" s="1"/>
    </row>
    <row r="166" spans="1:11">
      <c r="A166" s="1"/>
      <c r="B166" s="2"/>
      <c r="C166" s="3"/>
      <c r="D166" s="2"/>
      <c r="E166" s="2"/>
      <c r="K166" s="1"/>
    </row>
    <row r="167" spans="1:11">
      <c r="A167" s="1"/>
      <c r="B167" s="2"/>
      <c r="C167" s="3"/>
      <c r="D167" s="2"/>
      <c r="E167" s="2"/>
      <c r="K167" s="1"/>
    </row>
    <row r="168" spans="1:11">
      <c r="A168" s="1"/>
      <c r="B168" s="2"/>
      <c r="C168" s="3"/>
      <c r="D168" s="2"/>
      <c r="E168" s="2"/>
      <c r="K168" s="1"/>
    </row>
    <row r="169" spans="1:11">
      <c r="A169" s="1"/>
      <c r="B169" s="2"/>
      <c r="C169" s="3"/>
      <c r="D169" s="2"/>
      <c r="E169" s="2"/>
      <c r="K169" s="1"/>
    </row>
    <row r="170" spans="1:11">
      <c r="A170" s="1"/>
      <c r="B170" s="2"/>
      <c r="C170" s="3"/>
      <c r="D170" s="2"/>
      <c r="E170" s="2"/>
      <c r="K170" s="1"/>
    </row>
    <row r="171" spans="1:11">
      <c r="A171" s="1"/>
      <c r="B171" s="2"/>
      <c r="C171" s="3"/>
      <c r="D171" s="2"/>
      <c r="E171" s="2"/>
      <c r="K171" s="1"/>
    </row>
    <row r="172" spans="1:11">
      <c r="A172" s="1"/>
      <c r="B172" s="2"/>
      <c r="C172" s="3"/>
      <c r="D172" s="2"/>
      <c r="E172" s="2"/>
      <c r="K172" s="1"/>
    </row>
    <row r="173" spans="1:11">
      <c r="A173" s="1"/>
      <c r="B173" s="2"/>
      <c r="C173" s="3"/>
      <c r="D173" s="2"/>
      <c r="E173" s="2"/>
      <c r="K173" s="1"/>
    </row>
    <row r="174" spans="1:11">
      <c r="A174" s="1"/>
      <c r="B174" s="2"/>
      <c r="C174" s="3"/>
      <c r="D174" s="2"/>
      <c r="E174" s="2"/>
      <c r="K174" s="1"/>
    </row>
    <row r="175" spans="1:11">
      <c r="A175" s="1"/>
      <c r="B175" s="2"/>
      <c r="C175" s="3"/>
      <c r="D175" s="2"/>
      <c r="E175" s="2"/>
      <c r="K175" s="1"/>
    </row>
    <row r="176" spans="1:11">
      <c r="A176" s="1"/>
      <c r="B176" s="2"/>
      <c r="C176" s="3"/>
      <c r="D176" s="2"/>
      <c r="E176" s="2"/>
      <c r="K176" s="1"/>
    </row>
    <row r="177" spans="1:11">
      <c r="A177" s="1"/>
      <c r="B177" s="2"/>
      <c r="C177" s="3"/>
      <c r="D177" s="2"/>
      <c r="E177" s="2"/>
      <c r="K177" s="1"/>
    </row>
    <row r="178" spans="1:11">
      <c r="A178" s="1"/>
      <c r="B178" s="2"/>
      <c r="C178" s="3"/>
      <c r="D178" s="2"/>
      <c r="E178" s="2"/>
      <c r="K178" s="1"/>
    </row>
    <row r="179" spans="1:11">
      <c r="A179" s="1"/>
      <c r="B179" s="2"/>
      <c r="C179" s="3"/>
      <c r="D179" s="2"/>
      <c r="E179" s="2"/>
      <c r="K179" s="1"/>
    </row>
    <row r="180" spans="1:11">
      <c r="A180" s="1"/>
      <c r="B180" s="2"/>
      <c r="C180" s="3"/>
      <c r="D180" s="2"/>
      <c r="E180" s="2"/>
      <c r="K180" s="1"/>
    </row>
    <row r="181" spans="1:11">
      <c r="A181" s="1"/>
      <c r="B181" s="2"/>
      <c r="C181" s="3"/>
      <c r="D181" s="2"/>
      <c r="E181" s="2"/>
      <c r="K181" s="1"/>
    </row>
    <row r="182" spans="1:11">
      <c r="A182" s="1"/>
      <c r="B182" s="2"/>
      <c r="C182" s="3"/>
      <c r="D182" s="2"/>
      <c r="E182" s="2"/>
      <c r="K182" s="1"/>
    </row>
    <row r="183" spans="1:11">
      <c r="A183" s="1"/>
      <c r="B183" s="2"/>
      <c r="C183" s="3"/>
      <c r="D183" s="2"/>
      <c r="E183" s="2"/>
      <c r="K183" s="1"/>
    </row>
    <row r="184" spans="1:11">
      <c r="A184" s="1"/>
      <c r="B184" s="2"/>
      <c r="C184" s="3"/>
      <c r="D184" s="2"/>
      <c r="E184" s="2"/>
      <c r="K184" s="1"/>
    </row>
    <row r="185" spans="1:11">
      <c r="A185" s="1"/>
      <c r="B185" s="2"/>
      <c r="C185" s="3"/>
      <c r="D185" s="2"/>
      <c r="E185" s="2"/>
      <c r="K185" s="1"/>
    </row>
    <row r="186" spans="1:11">
      <c r="A186" s="1"/>
      <c r="B186" s="2"/>
      <c r="C186" s="3"/>
      <c r="D186" s="2"/>
      <c r="E186" s="2"/>
      <c r="K186" s="1"/>
    </row>
    <row r="187" spans="1:11">
      <c r="A187" s="1"/>
      <c r="B187" s="2"/>
      <c r="C187" s="3"/>
      <c r="D187" s="2"/>
      <c r="E187" s="2"/>
      <c r="K187" s="1"/>
    </row>
    <row r="188" spans="1:11">
      <c r="A188" s="1"/>
      <c r="B188" s="2"/>
      <c r="C188" s="3"/>
      <c r="D188" s="2"/>
      <c r="E188" s="2"/>
      <c r="K188" s="1"/>
    </row>
    <row r="189" spans="1:11">
      <c r="A189" s="1"/>
      <c r="B189" s="2"/>
      <c r="C189" s="3"/>
      <c r="D189" s="2"/>
      <c r="E189" s="2"/>
      <c r="K189" s="1"/>
    </row>
    <row r="190" spans="1:11">
      <c r="A190" s="1"/>
      <c r="B190" s="2"/>
      <c r="C190" s="3"/>
      <c r="D190" s="2"/>
      <c r="E190" s="2"/>
      <c r="K190" s="1"/>
    </row>
    <row r="191" spans="1:11">
      <c r="A191" s="1"/>
      <c r="B191" s="2"/>
      <c r="C191" s="3"/>
      <c r="D191" s="2"/>
      <c r="E191" s="2"/>
      <c r="K191" s="1"/>
    </row>
    <row r="192" spans="1:11">
      <c r="A192" s="1"/>
      <c r="B192" s="2"/>
      <c r="C192" s="3"/>
      <c r="D192" s="2"/>
      <c r="E192" s="2"/>
      <c r="K192" s="1"/>
    </row>
    <row r="193" spans="1:11">
      <c r="A193" s="1"/>
      <c r="B193" s="2"/>
      <c r="C193" s="3"/>
      <c r="D193" s="2"/>
      <c r="E193" s="2"/>
      <c r="K193" s="1"/>
    </row>
    <row r="194" spans="1:11">
      <c r="A194" s="1"/>
      <c r="B194" s="2"/>
      <c r="C194" s="3"/>
      <c r="D194" s="2"/>
      <c r="E194" s="2"/>
      <c r="K194" s="1"/>
    </row>
    <row r="195" spans="1:11">
      <c r="A195" s="1"/>
      <c r="B195" s="2"/>
      <c r="C195" s="3"/>
      <c r="D195" s="2"/>
      <c r="E195" s="2"/>
      <c r="K195" s="1"/>
    </row>
    <row r="196" spans="1:11">
      <c r="A196" s="1"/>
      <c r="B196" s="2"/>
      <c r="C196" s="3"/>
      <c r="D196" s="2"/>
      <c r="E196" s="2"/>
      <c r="K196" s="1"/>
    </row>
    <row r="197" spans="1:11">
      <c r="A197" s="1"/>
      <c r="B197" s="2"/>
      <c r="C197" s="3"/>
      <c r="D197" s="2"/>
      <c r="E197" s="2"/>
      <c r="K197" s="1"/>
    </row>
    <row r="198" spans="1:11">
      <c r="A198" s="1"/>
      <c r="B198" s="2"/>
      <c r="C198" s="3"/>
      <c r="D198" s="2"/>
      <c r="E198" s="2"/>
      <c r="K198" s="1"/>
    </row>
    <row r="199" spans="1:11">
      <c r="A199" s="1"/>
      <c r="B199" s="2"/>
      <c r="C199" s="3"/>
      <c r="D199" s="2"/>
      <c r="E199" s="2"/>
      <c r="K199" s="1"/>
    </row>
    <row r="200" spans="1:11">
      <c r="A200" s="1"/>
      <c r="B200" s="2"/>
      <c r="C200" s="3"/>
      <c r="D200" s="2"/>
      <c r="E200" s="2"/>
      <c r="K200" s="1"/>
    </row>
    <row r="201" spans="1:11">
      <c r="A201" s="1"/>
      <c r="B201" s="2"/>
      <c r="C201" s="3"/>
      <c r="D201" s="2"/>
      <c r="E201" s="2"/>
      <c r="K201" s="1"/>
    </row>
    <row r="202" spans="1:11">
      <c r="A202" s="1"/>
      <c r="B202" s="2"/>
      <c r="C202" s="3"/>
      <c r="D202" s="2"/>
      <c r="E202" s="2"/>
      <c r="K202" s="1"/>
    </row>
    <row r="203" spans="1:11">
      <c r="A203" s="1"/>
      <c r="B203" s="2"/>
      <c r="C203" s="3"/>
      <c r="D203" s="2"/>
      <c r="E203" s="2"/>
      <c r="K203" s="1"/>
    </row>
    <row r="204" spans="1:11">
      <c r="A204" s="1"/>
      <c r="B204" s="2"/>
      <c r="C204" s="3"/>
      <c r="D204" s="2"/>
      <c r="E204" s="2"/>
      <c r="K204" s="1"/>
    </row>
    <row r="205" spans="1:11">
      <c r="A205" s="1"/>
      <c r="B205" s="2"/>
      <c r="C205" s="3"/>
      <c r="D205" s="2"/>
      <c r="E205" s="2"/>
      <c r="K205" s="1"/>
    </row>
    <row r="206" spans="1:11">
      <c r="A206" s="1"/>
      <c r="B206" s="2"/>
      <c r="C206" s="3"/>
      <c r="D206" s="2"/>
      <c r="E206" s="2"/>
      <c r="K206" s="1"/>
    </row>
    <row r="207" spans="1:11">
      <c r="A207" s="1"/>
      <c r="B207" s="2"/>
      <c r="C207" s="3"/>
      <c r="D207" s="2"/>
      <c r="E207" s="2"/>
      <c r="K207" s="1"/>
    </row>
    <row r="208" spans="1:11">
      <c r="A208" s="1"/>
      <c r="B208" s="2"/>
      <c r="C208" s="3"/>
      <c r="D208" s="2"/>
      <c r="E208" s="2"/>
      <c r="K208" s="1"/>
    </row>
    <row r="209" spans="1:11">
      <c r="A209" s="1"/>
      <c r="B209" s="2"/>
      <c r="C209" s="3"/>
      <c r="D209" s="2"/>
      <c r="E209" s="2"/>
      <c r="K209" s="1"/>
    </row>
    <row r="210" spans="1:11">
      <c r="A210" s="1"/>
      <c r="B210" s="2"/>
      <c r="C210" s="3"/>
      <c r="D210" s="2"/>
      <c r="E210" s="2"/>
      <c r="K210" s="1"/>
    </row>
    <row r="211" spans="1:11">
      <c r="A211" s="1"/>
      <c r="B211" s="2"/>
      <c r="C211" s="3"/>
      <c r="D211" s="2"/>
      <c r="E211" s="2"/>
      <c r="K211" s="1"/>
    </row>
    <row r="212" spans="1:11">
      <c r="A212" s="1"/>
      <c r="B212" s="2"/>
      <c r="C212" s="3"/>
      <c r="D212" s="2"/>
      <c r="E212" s="2"/>
      <c r="K212" s="1"/>
    </row>
    <row r="213" spans="1:11">
      <c r="A213" s="1"/>
      <c r="B213" s="2"/>
      <c r="C213" s="3"/>
      <c r="D213" s="2"/>
      <c r="E213" s="2"/>
      <c r="K213" s="1"/>
    </row>
    <row r="214" spans="1:11">
      <c r="A214" s="1"/>
      <c r="B214" s="2"/>
      <c r="C214" s="3"/>
      <c r="D214" s="2"/>
      <c r="E214" s="2"/>
      <c r="K214" s="1"/>
    </row>
    <row r="215" spans="1:11">
      <c r="A215" s="1"/>
      <c r="B215" s="2"/>
      <c r="C215" s="3"/>
      <c r="D215" s="2"/>
      <c r="E215" s="2"/>
      <c r="K215" s="1"/>
    </row>
    <row r="216" spans="1:11">
      <c r="A216" s="1"/>
      <c r="B216" s="2"/>
      <c r="C216" s="3"/>
      <c r="D216" s="2"/>
      <c r="E216" s="2"/>
      <c r="K216" s="1"/>
    </row>
    <row r="217" spans="1:11">
      <c r="A217" s="1"/>
      <c r="B217" s="2"/>
      <c r="C217" s="3"/>
      <c r="D217" s="2"/>
      <c r="E217" s="2"/>
      <c r="K217" s="1"/>
    </row>
    <row r="218" spans="1:11">
      <c r="A218" s="1"/>
      <c r="B218" s="2"/>
      <c r="C218" s="3"/>
      <c r="D218" s="2"/>
      <c r="E218" s="2"/>
      <c r="K218" s="1"/>
    </row>
    <row r="219" spans="1:11">
      <c r="A219" s="1"/>
      <c r="B219" s="2"/>
      <c r="C219" s="3"/>
      <c r="D219" s="2"/>
      <c r="E219" s="2"/>
      <c r="K219" s="1"/>
    </row>
    <row r="220" spans="1:11">
      <c r="A220" s="1"/>
      <c r="B220" s="2"/>
      <c r="C220" s="3"/>
      <c r="D220" s="2"/>
      <c r="E220" s="2"/>
      <c r="K220" s="1"/>
    </row>
    <row r="221" spans="1:11">
      <c r="A221" s="1"/>
      <c r="B221" s="2"/>
      <c r="C221" s="3"/>
      <c r="D221" s="2"/>
      <c r="E221" s="2"/>
      <c r="K221" s="1"/>
    </row>
    <row r="222" spans="1:11">
      <c r="A222" s="1"/>
      <c r="B222" s="2"/>
      <c r="C222" s="3"/>
      <c r="D222" s="2"/>
      <c r="E222" s="2"/>
      <c r="K222" s="1"/>
    </row>
    <row r="223" spans="1:11">
      <c r="A223" s="1"/>
      <c r="B223" s="2"/>
      <c r="C223" s="3"/>
      <c r="D223" s="2"/>
      <c r="E223" s="2"/>
      <c r="K223" s="1"/>
    </row>
    <row r="224" spans="1:11">
      <c r="A224" s="1"/>
      <c r="B224" s="2"/>
      <c r="C224" s="3"/>
      <c r="D224" s="2"/>
      <c r="E224" s="2"/>
      <c r="K224" s="1"/>
    </row>
    <row r="225" spans="1:11">
      <c r="A225" s="1"/>
      <c r="B225" s="2"/>
      <c r="C225" s="3"/>
      <c r="D225" s="2"/>
      <c r="E225" s="2"/>
      <c r="K225" s="1"/>
    </row>
    <row r="226" spans="1:11">
      <c r="A226" s="1"/>
      <c r="B226" s="2"/>
      <c r="C226" s="3"/>
      <c r="D226" s="2"/>
      <c r="E226" s="2"/>
      <c r="K226" s="1"/>
    </row>
    <row r="227" spans="1:11">
      <c r="A227" s="1"/>
      <c r="B227" s="2"/>
      <c r="C227" s="3"/>
      <c r="D227" s="2"/>
      <c r="E227" s="2"/>
      <c r="K227" s="1"/>
    </row>
    <row r="228" spans="1:11">
      <c r="A228" s="1"/>
      <c r="B228" s="2"/>
      <c r="C228" s="3"/>
      <c r="D228" s="2"/>
      <c r="E228" s="2"/>
      <c r="K228" s="1"/>
    </row>
    <row r="229" spans="1:11">
      <c r="A229" s="1"/>
      <c r="B229" s="2"/>
      <c r="C229" s="3"/>
      <c r="D229" s="2"/>
      <c r="E229" s="2"/>
      <c r="K229" s="1"/>
    </row>
    <row r="230" spans="1:11">
      <c r="A230" s="1"/>
      <c r="B230" s="2"/>
      <c r="C230" s="3"/>
      <c r="D230" s="2"/>
      <c r="E230" s="2"/>
      <c r="K230" s="1"/>
    </row>
    <row r="231" spans="1:11">
      <c r="A231" s="1"/>
      <c r="B231" s="2"/>
      <c r="C231" s="3"/>
      <c r="D231" s="2"/>
      <c r="E231" s="2"/>
      <c r="K231" s="1"/>
    </row>
    <row r="232" spans="1:11">
      <c r="A232" s="1"/>
      <c r="B232" s="2"/>
      <c r="C232" s="3"/>
      <c r="D232" s="2"/>
      <c r="E232" s="2"/>
      <c r="K232" s="1"/>
    </row>
    <row r="233" spans="1:11">
      <c r="A233" s="1"/>
      <c r="B233" s="2"/>
      <c r="C233" s="3"/>
      <c r="D233" s="2"/>
      <c r="E233" s="2"/>
      <c r="K233" s="1"/>
    </row>
    <row r="234" spans="1:11">
      <c r="A234" s="1"/>
      <c r="B234" s="2"/>
      <c r="C234" s="3"/>
      <c r="D234" s="2"/>
      <c r="E234" s="2"/>
      <c r="K234" s="1"/>
    </row>
    <row r="235" spans="1:11">
      <c r="A235" s="1"/>
      <c r="B235" s="2"/>
      <c r="C235" s="3"/>
      <c r="D235" s="2"/>
      <c r="E235" s="2"/>
      <c r="K235" s="1"/>
    </row>
    <row r="236" spans="1:11">
      <c r="A236" s="1"/>
      <c r="B236" s="2"/>
      <c r="C236" s="3"/>
      <c r="D236" s="2"/>
      <c r="E236" s="2"/>
      <c r="K236" s="1"/>
    </row>
    <row r="237" spans="1:11">
      <c r="A237" s="1"/>
      <c r="B237" s="2"/>
      <c r="C237" s="3"/>
      <c r="D237" s="2"/>
      <c r="E237" s="2"/>
      <c r="K237" s="1"/>
    </row>
    <row r="238" spans="1:11">
      <c r="A238" s="1"/>
      <c r="B238" s="2"/>
      <c r="C238" s="3"/>
      <c r="D238" s="2"/>
      <c r="E238" s="2"/>
      <c r="K238" s="1"/>
    </row>
    <row r="239" spans="1:11">
      <c r="A239" s="1"/>
      <c r="B239" s="2"/>
      <c r="C239" s="3"/>
      <c r="D239" s="2"/>
      <c r="E239" s="2"/>
      <c r="K239" s="1"/>
    </row>
    <row r="240" spans="1:11">
      <c r="A240" s="1"/>
      <c r="B240" s="2"/>
      <c r="C240" s="3"/>
      <c r="D240" s="2"/>
      <c r="E240" s="2"/>
      <c r="K240" s="1"/>
    </row>
    <row r="241" spans="1:11">
      <c r="A241" s="1"/>
      <c r="B241" s="2"/>
      <c r="C241" s="3"/>
      <c r="D241" s="2"/>
      <c r="E241" s="2"/>
      <c r="K241" s="1"/>
    </row>
    <row r="242" spans="1:11">
      <c r="A242" s="1"/>
      <c r="B242" s="2"/>
      <c r="C242" s="3"/>
      <c r="D242" s="2"/>
      <c r="E242" s="2"/>
      <c r="K242" s="1"/>
    </row>
    <row r="243" spans="1:11">
      <c r="A243" s="1"/>
      <c r="B243" s="2"/>
      <c r="C243" s="3"/>
      <c r="D243" s="2"/>
      <c r="E243" s="2"/>
      <c r="K243" s="1"/>
    </row>
    <row r="244" spans="1:11">
      <c r="A244" s="1"/>
      <c r="B244" s="2"/>
      <c r="C244" s="3"/>
      <c r="D244" s="2"/>
      <c r="E244" s="2"/>
      <c r="K244" s="1"/>
    </row>
    <row r="245" spans="1:11">
      <c r="A245" s="1"/>
      <c r="B245" s="2"/>
      <c r="C245" s="3"/>
      <c r="D245" s="2"/>
      <c r="E245" s="2"/>
      <c r="K245" s="1"/>
    </row>
    <row r="246" spans="1:11">
      <c r="A246" s="1"/>
      <c r="B246" s="2"/>
      <c r="C246" s="3"/>
      <c r="D246" s="2"/>
      <c r="E246" s="2"/>
      <c r="K246" s="1"/>
    </row>
    <row r="247" spans="1:11">
      <c r="A247" s="1"/>
      <c r="B247" s="2"/>
      <c r="C247" s="3"/>
      <c r="D247" s="2"/>
      <c r="E247" s="2"/>
      <c r="K247" s="1"/>
    </row>
    <row r="248" spans="1:11">
      <c r="A248" s="1"/>
      <c r="B248" s="2"/>
      <c r="C248" s="3"/>
      <c r="D248" s="2"/>
      <c r="E248" s="2"/>
      <c r="K248" s="1"/>
    </row>
    <row r="249" spans="1:11">
      <c r="A249" s="1"/>
      <c r="B249" s="2"/>
      <c r="C249" s="3"/>
      <c r="D249" s="2"/>
      <c r="E249" s="2"/>
      <c r="K249" s="1"/>
    </row>
    <row r="250" spans="1:11">
      <c r="A250" s="1"/>
      <c r="B250" s="2"/>
      <c r="C250" s="3"/>
      <c r="D250" s="2"/>
      <c r="E250" s="2"/>
      <c r="K250" s="1"/>
    </row>
    <row r="251" spans="1:11">
      <c r="A251" s="1"/>
      <c r="B251" s="2"/>
      <c r="C251" s="3"/>
      <c r="D251" s="2"/>
      <c r="E251" s="2"/>
      <c r="K251" s="1"/>
    </row>
    <row r="252" spans="1:11">
      <c r="A252" s="1"/>
      <c r="B252" s="2"/>
      <c r="C252" s="3"/>
      <c r="D252" s="2"/>
      <c r="E252" s="2"/>
      <c r="K252" s="1"/>
    </row>
    <row r="253" spans="1:11">
      <c r="A253" s="1"/>
      <c r="B253" s="2"/>
      <c r="C253" s="3"/>
      <c r="D253" s="2"/>
      <c r="E253" s="2"/>
      <c r="K253" s="1"/>
    </row>
    <row r="254" spans="1:11">
      <c r="A254" s="1"/>
      <c r="B254" s="2"/>
      <c r="C254" s="3"/>
      <c r="D254" s="2"/>
      <c r="E254" s="2"/>
      <c r="K254" s="1"/>
    </row>
    <row r="255" spans="1:11">
      <c r="A255" s="1"/>
      <c r="B255" s="2"/>
      <c r="C255" s="3"/>
      <c r="D255" s="2"/>
      <c r="E255" s="2"/>
      <c r="K255" s="1"/>
    </row>
    <row r="256" spans="1:11">
      <c r="A256" s="1"/>
      <c r="B256" s="2"/>
      <c r="C256" s="3"/>
      <c r="D256" s="2"/>
      <c r="E256" s="2"/>
      <c r="K256" s="1"/>
    </row>
    <row r="257" spans="1:11">
      <c r="A257" s="1"/>
      <c r="B257" s="2"/>
      <c r="C257" s="3"/>
      <c r="D257" s="2"/>
      <c r="E257" s="2"/>
      <c r="K257" s="1"/>
    </row>
    <row r="258" spans="1:11">
      <c r="A258" s="1"/>
      <c r="B258" s="2"/>
      <c r="C258" s="3"/>
      <c r="D258" s="2"/>
      <c r="E258" s="2"/>
      <c r="K258" s="1"/>
    </row>
    <row r="259" spans="1:11">
      <c r="A259" s="1"/>
      <c r="B259" s="2"/>
      <c r="C259" s="3"/>
      <c r="D259" s="2"/>
      <c r="E259" s="2"/>
      <c r="K259" s="1"/>
    </row>
    <row r="260" spans="1:11">
      <c r="A260" s="1"/>
      <c r="B260" s="2"/>
      <c r="C260" s="3"/>
      <c r="D260" s="2"/>
      <c r="E260" s="2"/>
      <c r="K260" s="1"/>
    </row>
    <row r="261" spans="1:11">
      <c r="A261" s="1"/>
      <c r="B261" s="2"/>
      <c r="C261" s="3"/>
      <c r="D261" s="2"/>
      <c r="E261" s="2"/>
      <c r="K261" s="1"/>
    </row>
    <row r="262" spans="1:11">
      <c r="A262" s="1"/>
      <c r="B262" s="2"/>
      <c r="C262" s="3"/>
      <c r="D262" s="2"/>
      <c r="E262" s="2"/>
      <c r="K262" s="1"/>
    </row>
  </sheetData>
  <mergeCells count="52">
    <mergeCell ref="A42:B42"/>
    <mergeCell ref="A50:B50"/>
    <mergeCell ref="C55:D55"/>
    <mergeCell ref="C54:D54"/>
    <mergeCell ref="L12:M12"/>
    <mergeCell ref="B13:E13"/>
    <mergeCell ref="L13:M13"/>
    <mergeCell ref="A34:D34"/>
    <mergeCell ref="A41:B41"/>
    <mergeCell ref="A18:D18"/>
    <mergeCell ref="A19:D19"/>
    <mergeCell ref="A20:D20"/>
    <mergeCell ref="F28:G28"/>
    <mergeCell ref="A5:E5"/>
    <mergeCell ref="G5:M5"/>
    <mergeCell ref="B7:E7"/>
    <mergeCell ref="L7:M8"/>
    <mergeCell ref="B8:E8"/>
    <mergeCell ref="B9:E9"/>
    <mergeCell ref="L9:M9"/>
    <mergeCell ref="B10:E10"/>
    <mergeCell ref="L10:M10"/>
    <mergeCell ref="B11:E11"/>
    <mergeCell ref="L11:M11"/>
    <mergeCell ref="B12:E12"/>
    <mergeCell ref="J11:J13"/>
    <mergeCell ref="A15:M15"/>
    <mergeCell ref="G11:I13"/>
    <mergeCell ref="A23:D23"/>
    <mergeCell ref="F29:G29"/>
    <mergeCell ref="F25:G25"/>
    <mergeCell ref="A25:D25"/>
    <mergeCell ref="F23:G23"/>
    <mergeCell ref="A21:D21"/>
    <mergeCell ref="F18:G18"/>
    <mergeCell ref="F19:G19"/>
    <mergeCell ref="F20:G20"/>
    <mergeCell ref="D16:M16"/>
    <mergeCell ref="F21:G21"/>
    <mergeCell ref="A17:D17"/>
    <mergeCell ref="F17:G17"/>
    <mergeCell ref="F34:G34"/>
    <mergeCell ref="A26:D26"/>
    <mergeCell ref="A27:D27"/>
    <mergeCell ref="A28:D28"/>
    <mergeCell ref="A29:D29"/>
    <mergeCell ref="F31:G31"/>
    <mergeCell ref="A31:D31"/>
    <mergeCell ref="F33:G33"/>
    <mergeCell ref="A33:D33"/>
    <mergeCell ref="F26:G26"/>
    <mergeCell ref="F27:G27"/>
  </mergeCells>
  <pageMargins left="0.7" right="0.7" top="0.56187500000000001" bottom="0.75" header="0.3" footer="0.3"/>
  <pageSetup paperSize="9" scale="87" orientation="landscape" r:id="rId1"/>
  <headerFooter>
    <oddFooter>&amp;R&amp;8BDB/CERT/FORMULIER/FASEN/CLVSNET_voorblad
UG1/01.06.2019</oddFooter>
  </headerFooter>
  <rowBreaks count="1" manualBreakCount="1">
    <brk id="34"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950"/>
  <sheetViews>
    <sheetView zoomScaleNormal="100" workbookViewId="0">
      <selection activeCell="J5" sqref="J5"/>
    </sheetView>
  </sheetViews>
  <sheetFormatPr defaultRowHeight="13.2"/>
  <cols>
    <col min="1" max="1" width="5.33203125" style="212" customWidth="1"/>
    <col min="2" max="2" width="7.5546875" style="212" customWidth="1"/>
    <col min="3" max="3" width="63.88671875" customWidth="1"/>
    <col min="4" max="5" width="3.6640625" style="212" customWidth="1"/>
    <col min="6" max="8" width="4.109375" style="308" customWidth="1"/>
    <col min="9" max="9" width="4.44140625" style="308" customWidth="1"/>
    <col min="10" max="10" width="38.6640625" style="328" customWidth="1"/>
    <col min="11" max="11" width="9.109375" style="108" hidden="1" customWidth="1"/>
    <col min="12" max="13" width="0" hidden="1" customWidth="1"/>
    <col min="14" max="15" width="0" style="177" hidden="1" customWidth="1"/>
    <col min="16" max="17" width="0" style="178" hidden="1" customWidth="1"/>
    <col min="18" max="19" width="0" style="177" hidden="1" customWidth="1"/>
    <col min="20" max="21" width="0" style="179" hidden="1" customWidth="1"/>
    <col min="22" max="25" width="0" style="177" hidden="1" customWidth="1"/>
    <col min="26" max="29" width="0" style="180" hidden="1" customWidth="1"/>
    <col min="30" max="33" width="0" style="177" hidden="1" customWidth="1"/>
    <col min="34" max="37" width="0" style="179" hidden="1" customWidth="1"/>
    <col min="38" max="41" width="0" style="177" hidden="1" customWidth="1"/>
    <col min="42" max="45" width="0" style="179" hidden="1" customWidth="1"/>
    <col min="46" max="49" width="0" style="177" hidden="1" customWidth="1"/>
    <col min="50" max="53" width="0" style="179" hidden="1" customWidth="1"/>
    <col min="54" max="57" width="0" style="177" hidden="1" customWidth="1"/>
    <col min="58" max="67" width="0" hidden="1" customWidth="1"/>
  </cols>
  <sheetData>
    <row r="1" spans="1:57">
      <c r="A1" s="207" t="s">
        <v>91</v>
      </c>
      <c r="B1" s="213" t="s">
        <v>157</v>
      </c>
      <c r="C1" s="22" t="s">
        <v>753</v>
      </c>
      <c r="D1" s="213" t="s">
        <v>460</v>
      </c>
      <c r="E1" s="213" t="s">
        <v>461</v>
      </c>
      <c r="F1" s="279" t="s">
        <v>369</v>
      </c>
      <c r="G1" s="280" t="s">
        <v>370</v>
      </c>
      <c r="H1" s="280" t="s">
        <v>371</v>
      </c>
      <c r="I1" s="281" t="s">
        <v>869</v>
      </c>
      <c r="J1" s="309" t="s">
        <v>754</v>
      </c>
      <c r="K1" s="1" t="s">
        <v>159</v>
      </c>
      <c r="N1" s="185" t="s">
        <v>414</v>
      </c>
      <c r="O1" s="186" t="s">
        <v>417</v>
      </c>
      <c r="P1" s="187" t="s">
        <v>421</v>
      </c>
      <c r="Q1" s="187" t="s">
        <v>458</v>
      </c>
      <c r="R1" s="186" t="s">
        <v>416</v>
      </c>
      <c r="S1" s="186" t="s">
        <v>418</v>
      </c>
      <c r="T1" s="187" t="s">
        <v>419</v>
      </c>
      <c r="U1" s="187" t="s">
        <v>420</v>
      </c>
      <c r="V1" s="186" t="s">
        <v>375</v>
      </c>
      <c r="W1" s="186" t="s">
        <v>376</v>
      </c>
      <c r="X1" s="186" t="s">
        <v>377</v>
      </c>
      <c r="Y1" s="186" t="s">
        <v>423</v>
      </c>
      <c r="Z1" s="188" t="s">
        <v>424</v>
      </c>
      <c r="AA1" s="188" t="s">
        <v>425</v>
      </c>
      <c r="AB1" s="188" t="s">
        <v>426</v>
      </c>
      <c r="AC1" s="188" t="s">
        <v>427</v>
      </c>
      <c r="AD1" s="186" t="s">
        <v>428</v>
      </c>
      <c r="AE1" s="186" t="s">
        <v>429</v>
      </c>
      <c r="AF1" s="186" t="s">
        <v>431</v>
      </c>
      <c r="AG1" s="186" t="s">
        <v>430</v>
      </c>
      <c r="AH1" s="186" t="s">
        <v>436</v>
      </c>
      <c r="AI1" s="186" t="s">
        <v>437</v>
      </c>
      <c r="AJ1" s="186" t="s">
        <v>438</v>
      </c>
      <c r="AK1" s="186" t="s">
        <v>439</v>
      </c>
      <c r="AL1" s="186" t="s">
        <v>444</v>
      </c>
      <c r="AM1" s="186" t="s">
        <v>445</v>
      </c>
      <c r="AN1" s="186" t="s">
        <v>446</v>
      </c>
      <c r="AO1" s="186" t="s">
        <v>447</v>
      </c>
      <c r="AP1" s="186" t="s">
        <v>432</v>
      </c>
      <c r="AQ1" s="186" t="s">
        <v>433</v>
      </c>
      <c r="AR1" s="186" t="s">
        <v>434</v>
      </c>
      <c r="AS1" s="186" t="s">
        <v>435</v>
      </c>
      <c r="AT1" s="186" t="s">
        <v>440</v>
      </c>
      <c r="AU1" s="186" t="s">
        <v>441</v>
      </c>
      <c r="AV1" s="186" t="s">
        <v>442</v>
      </c>
      <c r="AW1" s="186" t="s">
        <v>443</v>
      </c>
      <c r="AX1" s="188" t="s">
        <v>448</v>
      </c>
      <c r="AY1" s="188" t="s">
        <v>449</v>
      </c>
      <c r="AZ1" s="188" t="s">
        <v>450</v>
      </c>
      <c r="BA1" s="188" t="s">
        <v>451</v>
      </c>
      <c r="BB1" s="186" t="s">
        <v>452</v>
      </c>
      <c r="BC1" s="186" t="s">
        <v>453</v>
      </c>
      <c r="BD1" s="186" t="s">
        <v>454</v>
      </c>
      <c r="BE1" s="186" t="s">
        <v>455</v>
      </c>
    </row>
    <row r="2" spans="1:57" ht="13.8" thickBot="1">
      <c r="A2" s="340"/>
      <c r="B2" s="341"/>
      <c r="C2" s="342" t="s">
        <v>466</v>
      </c>
      <c r="D2" s="343"/>
      <c r="E2" s="343"/>
      <c r="F2" s="344"/>
      <c r="G2" s="345"/>
      <c r="H2" s="345"/>
      <c r="I2" s="282"/>
      <c r="J2" s="310"/>
      <c r="K2" s="1"/>
      <c r="N2" s="179"/>
      <c r="O2" s="179"/>
      <c r="P2" s="179"/>
      <c r="Q2" s="179"/>
      <c r="R2" s="179"/>
      <c r="S2" s="179"/>
      <c r="V2" s="179"/>
      <c r="W2" s="179"/>
      <c r="X2" s="179"/>
      <c r="Y2" s="179"/>
      <c r="Z2" s="179"/>
      <c r="AA2" s="179"/>
      <c r="AB2" s="179"/>
      <c r="AC2" s="179"/>
    </row>
    <row r="3" spans="1:57" ht="13.8" thickBot="1">
      <c r="A3" s="335"/>
      <c r="B3" s="332"/>
      <c r="C3" s="346" t="s">
        <v>467</v>
      </c>
      <c r="D3" s="338"/>
      <c r="E3" s="338"/>
      <c r="F3" s="336"/>
      <c r="G3" s="334"/>
      <c r="H3" s="334"/>
      <c r="I3" s="4"/>
      <c r="J3" s="311"/>
      <c r="K3" s="1"/>
      <c r="N3" s="179"/>
      <c r="O3" s="179"/>
      <c r="P3" s="179"/>
      <c r="Q3" s="179"/>
      <c r="R3" s="179"/>
      <c r="S3" s="179"/>
      <c r="V3" s="179"/>
      <c r="W3" s="179"/>
      <c r="X3" s="179"/>
      <c r="Y3" s="179"/>
      <c r="Z3" s="179"/>
      <c r="AA3" s="179"/>
      <c r="AB3" s="179"/>
      <c r="AC3" s="179"/>
    </row>
    <row r="4" spans="1:57" ht="13.8" thickBot="1">
      <c r="A4" s="347"/>
      <c r="B4" s="348"/>
      <c r="C4" s="758" t="s">
        <v>468</v>
      </c>
      <c r="D4" s="759"/>
      <c r="E4" s="759"/>
      <c r="F4" s="759"/>
      <c r="G4" s="759"/>
      <c r="H4" s="350"/>
      <c r="I4" s="283"/>
      <c r="J4" s="312"/>
      <c r="K4" s="1"/>
      <c r="N4" s="179"/>
      <c r="O4" s="179"/>
      <c r="P4" s="179"/>
      <c r="Q4" s="179"/>
      <c r="R4" s="179"/>
      <c r="S4" s="179"/>
      <c r="V4" s="179"/>
      <c r="W4" s="179"/>
      <c r="X4" s="179"/>
      <c r="Y4" s="179"/>
      <c r="Z4" s="179"/>
      <c r="AA4" s="179"/>
      <c r="AB4" s="179"/>
      <c r="AC4" s="179"/>
    </row>
    <row r="5" spans="1:57" ht="173.4">
      <c r="A5" s="351" t="s">
        <v>160</v>
      </c>
      <c r="B5" s="352" t="s">
        <v>469</v>
      </c>
      <c r="C5" s="353" t="s">
        <v>470</v>
      </c>
      <c r="D5" s="354" t="s">
        <v>161</v>
      </c>
      <c r="E5" s="354">
        <v>1</v>
      </c>
      <c r="F5" s="355"/>
      <c r="G5" s="355"/>
      <c r="H5" s="356"/>
      <c r="I5" s="285"/>
      <c r="J5" s="24"/>
      <c r="K5" s="1">
        <v>6</v>
      </c>
      <c r="N5" s="177">
        <f>IF(G5="x",1,0)</f>
        <v>0</v>
      </c>
      <c r="O5" s="177">
        <f>IF(ISBLANK(I5), 0,1)</f>
        <v>0</v>
      </c>
      <c r="P5" s="178">
        <f>IF(G5="x",1,0)</f>
        <v>0</v>
      </c>
      <c r="Q5" s="178">
        <f>IF(ISBLANK(I5), 0,1)</f>
        <v>0</v>
      </c>
      <c r="V5" s="177">
        <f>IF(F5="x",1,0)</f>
        <v>0</v>
      </c>
      <c r="W5" s="177">
        <f>IF(G5="x",1,0)</f>
        <v>0</v>
      </c>
      <c r="X5" s="177">
        <f>IF(H5="x",1,0)</f>
        <v>0</v>
      </c>
      <c r="Y5" s="177">
        <f>IF(ISBLANK(I5), 0,1)</f>
        <v>0</v>
      </c>
      <c r="Z5" s="179"/>
      <c r="AA5" s="179"/>
      <c r="AB5" s="179"/>
      <c r="AC5" s="179"/>
    </row>
    <row r="6" spans="1:57" ht="81.599999999999994">
      <c r="A6" s="351" t="s">
        <v>162</v>
      </c>
      <c r="B6" s="352" t="s">
        <v>469</v>
      </c>
      <c r="C6" s="353" t="s">
        <v>471</v>
      </c>
      <c r="D6" s="354" t="s">
        <v>161</v>
      </c>
      <c r="E6" s="354">
        <v>1</v>
      </c>
      <c r="F6" s="355"/>
      <c r="G6" s="355"/>
      <c r="H6" s="356"/>
      <c r="I6" s="285"/>
      <c r="J6" s="24"/>
      <c r="K6" s="1">
        <v>0</v>
      </c>
      <c r="N6" s="177">
        <f t="shared" ref="N6:N9" si="0">IF(G6="x",1,0)</f>
        <v>0</v>
      </c>
      <c r="O6" s="177">
        <f t="shared" ref="O6:O9" si="1">IF(ISBLANK(I6), 0,1)</f>
        <v>0</v>
      </c>
      <c r="P6" s="178">
        <f t="shared" ref="P6:P9" si="2">IF(G6="x",1,0)</f>
        <v>0</v>
      </c>
      <c r="Q6" s="178">
        <f t="shared" ref="Q6:Q9" si="3">IF(ISBLANK(I6), 0,1)</f>
        <v>0</v>
      </c>
      <c r="V6" s="177">
        <f t="shared" ref="V6:V9" si="4">IF(F6="x",1,0)</f>
        <v>0</v>
      </c>
      <c r="W6" s="177">
        <f t="shared" ref="W6:W9" si="5">IF(G6="x",1,0)</f>
        <v>0</v>
      </c>
      <c r="X6" s="177">
        <f t="shared" ref="X6:X9" si="6">IF(H6="x",1,0)</f>
        <v>0</v>
      </c>
      <c r="Y6" s="177">
        <f t="shared" ref="Y6:Y9" si="7">IF(ISBLANK(H6), 0,1)</f>
        <v>0</v>
      </c>
      <c r="Z6" s="179"/>
      <c r="AA6" s="179"/>
      <c r="AB6" s="179"/>
      <c r="AC6" s="179"/>
    </row>
    <row r="7" spans="1:57" ht="71.400000000000006">
      <c r="A7" s="351" t="s">
        <v>163</v>
      </c>
      <c r="B7" s="357" t="s">
        <v>469</v>
      </c>
      <c r="C7" s="359" t="s">
        <v>472</v>
      </c>
      <c r="D7" s="354" t="s">
        <v>161</v>
      </c>
      <c r="E7" s="358" t="s">
        <v>164</v>
      </c>
      <c r="F7" s="356"/>
      <c r="G7" s="356"/>
      <c r="H7" s="356"/>
      <c r="I7" s="285"/>
      <c r="J7" s="24"/>
      <c r="K7" s="1">
        <v>0</v>
      </c>
      <c r="N7" s="177">
        <f t="shared" si="0"/>
        <v>0</v>
      </c>
      <c r="O7" s="177">
        <f t="shared" si="1"/>
        <v>0</v>
      </c>
      <c r="P7" s="178">
        <f t="shared" si="2"/>
        <v>0</v>
      </c>
      <c r="Q7" s="178">
        <f t="shared" si="3"/>
        <v>0</v>
      </c>
      <c r="V7" s="177">
        <f t="shared" si="4"/>
        <v>0</v>
      </c>
      <c r="W7" s="177">
        <f t="shared" si="5"/>
        <v>0</v>
      </c>
      <c r="X7" s="177">
        <f t="shared" si="6"/>
        <v>0</v>
      </c>
      <c r="Y7" s="177">
        <f t="shared" si="7"/>
        <v>0</v>
      </c>
      <c r="Z7" s="179"/>
      <c r="AA7" s="179"/>
      <c r="AB7" s="179"/>
      <c r="AC7" s="179"/>
    </row>
    <row r="8" spans="1:57" ht="30.6">
      <c r="A8" s="351" t="s">
        <v>165</v>
      </c>
      <c r="B8" s="352" t="s">
        <v>473</v>
      </c>
      <c r="C8" s="359" t="s">
        <v>474</v>
      </c>
      <c r="D8" s="354" t="s">
        <v>161</v>
      </c>
      <c r="E8" s="351">
        <v>1</v>
      </c>
      <c r="F8" s="356"/>
      <c r="G8" s="356"/>
      <c r="H8" s="356"/>
      <c r="I8" s="285"/>
      <c r="J8" s="24"/>
      <c r="K8" s="1">
        <v>0</v>
      </c>
      <c r="N8" s="177">
        <f t="shared" si="0"/>
        <v>0</v>
      </c>
      <c r="O8" s="177">
        <f t="shared" si="1"/>
        <v>0</v>
      </c>
      <c r="P8" s="178">
        <f t="shared" si="2"/>
        <v>0</v>
      </c>
      <c r="Q8" s="178">
        <f t="shared" si="3"/>
        <v>0</v>
      </c>
      <c r="V8" s="177">
        <f t="shared" si="4"/>
        <v>0</v>
      </c>
      <c r="W8" s="177">
        <f t="shared" si="5"/>
        <v>0</v>
      </c>
      <c r="X8" s="177">
        <f t="shared" si="6"/>
        <v>0</v>
      </c>
      <c r="Y8" s="177">
        <f t="shared" si="7"/>
        <v>0</v>
      </c>
      <c r="Z8" s="179"/>
      <c r="AA8" s="179"/>
      <c r="AB8" s="179"/>
      <c r="AC8" s="179"/>
    </row>
    <row r="9" spans="1:57" ht="51">
      <c r="A9" s="351" t="s">
        <v>166</v>
      </c>
      <c r="B9" s="352" t="s">
        <v>473</v>
      </c>
      <c r="C9" s="359" t="s">
        <v>475</v>
      </c>
      <c r="D9" s="351" t="s">
        <v>161</v>
      </c>
      <c r="E9" s="351">
        <v>1</v>
      </c>
      <c r="F9" s="356"/>
      <c r="G9" s="356"/>
      <c r="H9" s="356"/>
      <c r="I9" s="285"/>
      <c r="J9" s="24"/>
      <c r="K9" s="1">
        <v>0</v>
      </c>
      <c r="N9" s="177">
        <f t="shared" si="0"/>
        <v>0</v>
      </c>
      <c r="O9" s="177">
        <f t="shared" si="1"/>
        <v>0</v>
      </c>
      <c r="P9" s="178">
        <f t="shared" si="2"/>
        <v>0</v>
      </c>
      <c r="Q9" s="178">
        <f t="shared" si="3"/>
        <v>0</v>
      </c>
      <c r="V9" s="177">
        <f t="shared" si="4"/>
        <v>0</v>
      </c>
      <c r="W9" s="177">
        <f t="shared" si="5"/>
        <v>0</v>
      </c>
      <c r="X9" s="177">
        <f t="shared" si="6"/>
        <v>0</v>
      </c>
      <c r="Y9" s="177">
        <f t="shared" si="7"/>
        <v>0</v>
      </c>
      <c r="Z9" s="179"/>
      <c r="AA9" s="179"/>
      <c r="AB9" s="179"/>
      <c r="AC9" s="179"/>
    </row>
    <row r="10" spans="1:57" ht="20.399999999999999">
      <c r="A10" s="351" t="s">
        <v>167</v>
      </c>
      <c r="B10" s="352" t="s">
        <v>473</v>
      </c>
      <c r="C10" s="360" t="s">
        <v>476</v>
      </c>
      <c r="D10" s="358" t="s">
        <v>168</v>
      </c>
      <c r="E10" s="358" t="s">
        <v>169</v>
      </c>
      <c r="F10" s="356"/>
      <c r="G10" s="356"/>
      <c r="H10" s="356"/>
      <c r="I10" s="285"/>
      <c r="J10" s="24"/>
      <c r="K10" s="1">
        <v>0</v>
      </c>
      <c r="N10" s="179"/>
      <c r="O10" s="179"/>
      <c r="P10" s="179"/>
      <c r="Q10" s="179"/>
      <c r="R10" s="179"/>
      <c r="S10" s="179"/>
      <c r="V10" s="179"/>
      <c r="W10" s="179"/>
      <c r="X10" s="179"/>
      <c r="Y10" s="179"/>
      <c r="Z10" s="179"/>
      <c r="AA10" s="179"/>
      <c r="AB10" s="179"/>
      <c r="AC10" s="179"/>
      <c r="AD10" s="177">
        <f>IF(F10="x",1,0)</f>
        <v>0</v>
      </c>
      <c r="AE10" s="177">
        <f>IF(G10="x",1,0)</f>
        <v>0</v>
      </c>
      <c r="AF10" s="177">
        <f>IF(H10="x",1,0)</f>
        <v>0</v>
      </c>
      <c r="AG10" s="177">
        <f>IF(ISBLANK(I10), 0,1)</f>
        <v>0</v>
      </c>
    </row>
    <row r="11" spans="1:57" ht="20.399999999999999">
      <c r="A11" s="351" t="s">
        <v>170</v>
      </c>
      <c r="B11" s="352" t="s">
        <v>473</v>
      </c>
      <c r="C11" s="360" t="s">
        <v>477</v>
      </c>
      <c r="D11" s="358" t="s">
        <v>168</v>
      </c>
      <c r="E11" s="358" t="s">
        <v>169</v>
      </c>
      <c r="F11" s="356"/>
      <c r="G11" s="356"/>
      <c r="H11" s="356"/>
      <c r="I11" s="285"/>
      <c r="J11" s="24"/>
      <c r="K11" s="1">
        <v>0</v>
      </c>
      <c r="N11" s="179"/>
      <c r="O11" s="179"/>
      <c r="P11" s="179"/>
      <c r="Q11" s="179"/>
      <c r="R11" s="179"/>
      <c r="S11" s="179"/>
      <c r="V11" s="179"/>
      <c r="W11" s="179"/>
      <c r="X11" s="179"/>
      <c r="Y11" s="179"/>
      <c r="Z11" s="179"/>
      <c r="AA11" s="179"/>
      <c r="AB11" s="179"/>
      <c r="AC11" s="179"/>
      <c r="AD11" s="177">
        <f t="shared" ref="AD11:AD12" si="8">IF(F11="x",1,0)</f>
        <v>0</v>
      </c>
      <c r="AE11" s="177">
        <f t="shared" ref="AE11:AE12" si="9">IF(G11="x",1,0)</f>
        <v>0</v>
      </c>
      <c r="AF11" s="177">
        <f t="shared" ref="AF11:AF12" si="10">IF(H11="x",1,0)</f>
        <v>0</v>
      </c>
      <c r="AG11" s="177">
        <f t="shared" ref="AG11:AG12" si="11">IF(ISBLANK(I11), 0,1)</f>
        <v>0</v>
      </c>
    </row>
    <row r="12" spans="1:57" ht="20.399999999999999">
      <c r="A12" s="351" t="s">
        <v>171</v>
      </c>
      <c r="B12" s="352" t="s">
        <v>473</v>
      </c>
      <c r="C12" s="359" t="s">
        <v>478</v>
      </c>
      <c r="D12" s="358" t="s">
        <v>168</v>
      </c>
      <c r="E12" s="358" t="s">
        <v>169</v>
      </c>
      <c r="F12" s="356"/>
      <c r="G12" s="356"/>
      <c r="H12" s="356"/>
      <c r="I12" s="285"/>
      <c r="J12" s="24"/>
      <c r="K12" s="1">
        <v>0</v>
      </c>
      <c r="N12" s="179"/>
      <c r="O12" s="179"/>
      <c r="P12" s="179"/>
      <c r="Q12" s="179"/>
      <c r="R12" s="179"/>
      <c r="S12" s="179"/>
      <c r="V12" s="179"/>
      <c r="W12" s="179"/>
      <c r="X12" s="179"/>
      <c r="Y12" s="179"/>
      <c r="Z12" s="179"/>
      <c r="AA12" s="179"/>
      <c r="AB12" s="179"/>
      <c r="AC12" s="179"/>
      <c r="AD12" s="177">
        <f t="shared" si="8"/>
        <v>0</v>
      </c>
      <c r="AE12" s="177">
        <f t="shared" si="9"/>
        <v>0</v>
      </c>
      <c r="AF12" s="177">
        <f t="shared" si="10"/>
        <v>0</v>
      </c>
      <c r="AG12" s="177">
        <f t="shared" si="11"/>
        <v>0</v>
      </c>
    </row>
    <row r="13" spans="1:57" ht="20.399999999999999">
      <c r="A13" s="351" t="s">
        <v>172</v>
      </c>
      <c r="B13" s="357" t="s">
        <v>473</v>
      </c>
      <c r="C13" s="359" t="s">
        <v>479</v>
      </c>
      <c r="D13" s="351" t="s">
        <v>161</v>
      </c>
      <c r="E13" s="351">
        <v>1</v>
      </c>
      <c r="F13" s="356"/>
      <c r="G13" s="356"/>
      <c r="H13" s="356"/>
      <c r="I13" s="285"/>
      <c r="J13" s="24"/>
      <c r="K13" s="1">
        <v>0</v>
      </c>
      <c r="N13" s="177">
        <f t="shared" ref="N13:N16" si="12">IF(G13="x",1,0)</f>
        <v>0</v>
      </c>
      <c r="O13" s="177">
        <f t="shared" ref="O13:O16" si="13">IF(ISBLANK(I13), 0,1)</f>
        <v>0</v>
      </c>
      <c r="P13" s="178">
        <f t="shared" ref="P13:P15" si="14">IF(G13="x",1,0)</f>
        <v>0</v>
      </c>
      <c r="Q13" s="178">
        <f t="shared" ref="Q13:Q15" si="15">IF(ISBLANK(I13), 0,1)</f>
        <v>0</v>
      </c>
      <c r="V13" s="177">
        <f t="shared" ref="V13:V16" si="16">IF(F13="x",1,0)</f>
        <v>0</v>
      </c>
      <c r="W13" s="177">
        <f t="shared" ref="W13:W16" si="17">IF(G13="x",1,0)</f>
        <v>0</v>
      </c>
      <c r="X13" s="177">
        <f t="shared" ref="X13:X16" si="18">IF(H13="x",1,0)</f>
        <v>0</v>
      </c>
      <c r="Y13" s="177">
        <f t="shared" ref="Y13:Y16" si="19">IF(ISBLANK(H13), 0,1)</f>
        <v>0</v>
      </c>
      <c r="Z13" s="179"/>
      <c r="AA13" s="179"/>
      <c r="AB13" s="179"/>
      <c r="AC13" s="179"/>
    </row>
    <row r="14" spans="1:57" ht="224.4">
      <c r="A14" s="351" t="s">
        <v>173</v>
      </c>
      <c r="B14" s="352" t="s">
        <v>480</v>
      </c>
      <c r="C14" s="359" t="s">
        <v>481</v>
      </c>
      <c r="D14" s="351" t="s">
        <v>161</v>
      </c>
      <c r="E14" s="351">
        <v>1</v>
      </c>
      <c r="F14" s="356"/>
      <c r="G14" s="356"/>
      <c r="H14" s="356"/>
      <c r="I14" s="285"/>
      <c r="J14" s="24"/>
      <c r="K14" s="1">
        <v>0</v>
      </c>
      <c r="N14" s="177">
        <f t="shared" si="12"/>
        <v>0</v>
      </c>
      <c r="O14" s="177">
        <f t="shared" si="13"/>
        <v>0</v>
      </c>
      <c r="P14" s="178">
        <f t="shared" si="14"/>
        <v>0</v>
      </c>
      <c r="Q14" s="178">
        <f t="shared" si="15"/>
        <v>0</v>
      </c>
      <c r="V14" s="177">
        <f t="shared" si="16"/>
        <v>0</v>
      </c>
      <c r="W14" s="177">
        <f t="shared" si="17"/>
        <v>0</v>
      </c>
      <c r="X14" s="177">
        <f t="shared" si="18"/>
        <v>0</v>
      </c>
      <c r="Y14" s="177">
        <f t="shared" si="19"/>
        <v>0</v>
      </c>
      <c r="Z14" s="179"/>
      <c r="AA14" s="179"/>
      <c r="AB14" s="179"/>
      <c r="AC14" s="179"/>
    </row>
    <row r="15" spans="1:57" ht="20.399999999999999">
      <c r="A15" s="351" t="s">
        <v>174</v>
      </c>
      <c r="B15" s="352" t="s">
        <v>473</v>
      </c>
      <c r="C15" s="360" t="s">
        <v>482</v>
      </c>
      <c r="D15" s="351" t="s">
        <v>161</v>
      </c>
      <c r="E15" s="351">
        <v>1</v>
      </c>
      <c r="F15" s="356"/>
      <c r="G15" s="356"/>
      <c r="H15" s="356"/>
      <c r="I15" s="285"/>
      <c r="J15" s="24"/>
      <c r="K15" s="1">
        <v>5</v>
      </c>
      <c r="N15" s="177">
        <f t="shared" si="12"/>
        <v>0</v>
      </c>
      <c r="O15" s="177">
        <f t="shared" si="13"/>
        <v>0</v>
      </c>
      <c r="P15" s="178">
        <f t="shared" si="14"/>
        <v>0</v>
      </c>
      <c r="Q15" s="178">
        <f t="shared" si="15"/>
        <v>0</v>
      </c>
      <c r="V15" s="177">
        <f t="shared" si="16"/>
        <v>0</v>
      </c>
      <c r="W15" s="177">
        <f t="shared" si="17"/>
        <v>0</v>
      </c>
      <c r="X15" s="177">
        <f t="shared" si="18"/>
        <v>0</v>
      </c>
      <c r="Y15" s="177">
        <f t="shared" si="19"/>
        <v>0</v>
      </c>
      <c r="Z15" s="179"/>
      <c r="AA15" s="179"/>
      <c r="AB15" s="179"/>
      <c r="AC15" s="179"/>
    </row>
    <row r="16" spans="1:57" ht="51">
      <c r="A16" s="398" t="s">
        <v>175</v>
      </c>
      <c r="B16" s="352" t="s">
        <v>483</v>
      </c>
      <c r="C16" s="514" t="s">
        <v>484</v>
      </c>
      <c r="D16" s="398" t="s">
        <v>161</v>
      </c>
      <c r="E16" s="398">
        <v>1</v>
      </c>
      <c r="F16" s="400"/>
      <c r="G16" s="400"/>
      <c r="H16" s="400"/>
      <c r="I16" s="286"/>
      <c r="J16" s="313"/>
      <c r="K16" s="1">
        <v>0</v>
      </c>
      <c r="N16" s="177">
        <f t="shared" si="12"/>
        <v>0</v>
      </c>
      <c r="O16" s="177">
        <f t="shared" si="13"/>
        <v>0</v>
      </c>
      <c r="P16" s="177"/>
      <c r="Q16" s="179"/>
      <c r="R16" s="179"/>
      <c r="S16" s="179"/>
      <c r="V16" s="177">
        <f t="shared" si="16"/>
        <v>0</v>
      </c>
      <c r="W16" s="177">
        <f t="shared" si="17"/>
        <v>0</v>
      </c>
      <c r="X16" s="177">
        <f t="shared" si="18"/>
        <v>0</v>
      </c>
      <c r="Y16" s="177">
        <f t="shared" si="19"/>
        <v>0</v>
      </c>
      <c r="Z16" s="179"/>
      <c r="AA16" s="179"/>
      <c r="AB16" s="179"/>
      <c r="AC16" s="179"/>
    </row>
    <row r="17" spans="1:33" ht="40.799999999999997">
      <c r="A17" s="519" t="s">
        <v>176</v>
      </c>
      <c r="B17" s="520" t="s">
        <v>473</v>
      </c>
      <c r="C17" s="521" t="s">
        <v>485</v>
      </c>
      <c r="D17" s="519"/>
      <c r="E17" s="519">
        <v>1</v>
      </c>
      <c r="F17" s="518"/>
      <c r="G17" s="518"/>
      <c r="H17" s="518"/>
      <c r="I17" s="7"/>
      <c r="J17" s="314"/>
      <c r="K17" s="1"/>
      <c r="L17" s="23"/>
      <c r="M17" s="23"/>
      <c r="N17" s="1"/>
      <c r="O17" s="1"/>
      <c r="P17" s="1"/>
      <c r="Q17" s="1"/>
      <c r="R17" s="1"/>
      <c r="S17" s="1"/>
      <c r="T17" s="1"/>
      <c r="U17" s="1"/>
      <c r="V17" s="1"/>
      <c r="W17" s="1"/>
      <c r="X17" s="1"/>
      <c r="Y17" s="1"/>
      <c r="Z17" s="180">
        <f>IF(F17="x",1,0)</f>
        <v>0</v>
      </c>
      <c r="AA17" s="180">
        <f>IF(G17="x",1,0)</f>
        <v>0</v>
      </c>
      <c r="AB17" s="180">
        <f>IF(H17="x",1,0)</f>
        <v>0</v>
      </c>
      <c r="AC17" s="180">
        <f>IF(ISBLANK(I17), 0,1)</f>
        <v>0</v>
      </c>
    </row>
    <row r="18" spans="1:33" ht="13.8" thickBot="1">
      <c r="A18" s="515"/>
      <c r="B18" s="348"/>
      <c r="C18" s="516" t="s">
        <v>486</v>
      </c>
      <c r="D18" s="517"/>
      <c r="E18" s="517"/>
      <c r="F18" s="394"/>
      <c r="G18" s="350"/>
      <c r="H18" s="437"/>
      <c r="I18" s="265"/>
      <c r="J18" s="315"/>
      <c r="K18" s="1"/>
      <c r="N18" s="179"/>
      <c r="O18" s="179"/>
      <c r="P18" s="179"/>
      <c r="Q18" s="179"/>
      <c r="R18" s="179"/>
      <c r="S18" s="179"/>
      <c r="V18" s="179"/>
      <c r="W18" s="179"/>
      <c r="X18" s="179"/>
      <c r="Y18" s="179"/>
      <c r="Z18" s="179"/>
      <c r="AA18" s="179"/>
      <c r="AB18" s="179"/>
      <c r="AC18" s="179"/>
    </row>
    <row r="19" spans="1:33" ht="61.2">
      <c r="A19" s="354" t="s">
        <v>177</v>
      </c>
      <c r="B19" s="357" t="s">
        <v>487</v>
      </c>
      <c r="C19" s="353" t="s">
        <v>488</v>
      </c>
      <c r="D19" s="351" t="s">
        <v>161</v>
      </c>
      <c r="E19" s="351">
        <v>1</v>
      </c>
      <c r="F19" s="369"/>
      <c r="G19" s="356"/>
      <c r="H19" s="355"/>
      <c r="I19" s="287"/>
      <c r="J19" s="316"/>
      <c r="K19" s="1">
        <v>0</v>
      </c>
      <c r="N19" s="177">
        <f>IF(G19="x",1,0)</f>
        <v>0</v>
      </c>
      <c r="O19" s="177">
        <f>IF(ISBLANK(I19), 0,1)</f>
        <v>0</v>
      </c>
      <c r="P19" s="178">
        <f>IF(G19="x",1,0)</f>
        <v>0</v>
      </c>
      <c r="Q19" s="178">
        <f>IF(ISBLANK(I19), 0,1)</f>
        <v>0</v>
      </c>
      <c r="V19" s="177">
        <f>IF(F19="x",1,0)</f>
        <v>0</v>
      </c>
      <c r="W19" s="177">
        <f>IF(G19="x",1,0)</f>
        <v>0</v>
      </c>
      <c r="X19" s="177">
        <f>IF(H19="x",1,0)</f>
        <v>0</v>
      </c>
      <c r="Y19" s="177">
        <f>IF(ISBLANK(H19), 0,1)</f>
        <v>0</v>
      </c>
      <c r="Z19" s="179"/>
      <c r="AA19" s="179"/>
      <c r="AB19" s="179"/>
      <c r="AC19" s="179"/>
    </row>
    <row r="20" spans="1:33" ht="20.399999999999999">
      <c r="A20" s="351" t="s">
        <v>178</v>
      </c>
      <c r="B20" s="352" t="s">
        <v>473</v>
      </c>
      <c r="C20" s="360" t="s">
        <v>489</v>
      </c>
      <c r="D20" s="358" t="s">
        <v>168</v>
      </c>
      <c r="E20" s="358" t="s">
        <v>169</v>
      </c>
      <c r="F20" s="369"/>
      <c r="G20" s="356"/>
      <c r="H20" s="356"/>
      <c r="I20" s="288"/>
      <c r="J20" s="316"/>
      <c r="K20" s="1">
        <v>0</v>
      </c>
      <c r="N20" s="179"/>
      <c r="O20" s="179"/>
      <c r="P20" s="179"/>
      <c r="Q20" s="179"/>
      <c r="R20" s="179"/>
      <c r="S20" s="179"/>
      <c r="V20" s="179"/>
      <c r="W20" s="179"/>
      <c r="X20" s="179"/>
      <c r="Y20" s="179"/>
      <c r="Z20" s="179"/>
      <c r="AA20" s="179"/>
      <c r="AB20" s="179"/>
      <c r="AC20" s="179"/>
      <c r="AD20" s="177">
        <f>IF(F20="x",1,0)</f>
        <v>0</v>
      </c>
      <c r="AE20" s="177">
        <f>IF(G20="x",1,0)</f>
        <v>0</v>
      </c>
      <c r="AF20" s="177">
        <f>IF(H20="x",1,0)</f>
        <v>0</v>
      </c>
      <c r="AG20" s="177">
        <f>IF(ISBLANK(I20), 0,1)</f>
        <v>0</v>
      </c>
    </row>
    <row r="21" spans="1:33">
      <c r="A21" s="351" t="s">
        <v>179</v>
      </c>
      <c r="B21" s="352" t="s">
        <v>490</v>
      </c>
      <c r="C21" s="360" t="s">
        <v>491</v>
      </c>
      <c r="D21" s="358" t="s">
        <v>161</v>
      </c>
      <c r="E21" s="358" t="s">
        <v>164</v>
      </c>
      <c r="F21" s="369"/>
      <c r="G21" s="356"/>
      <c r="H21" s="356"/>
      <c r="I21" s="288"/>
      <c r="J21" s="316"/>
      <c r="K21" s="1"/>
      <c r="O21" s="177">
        <f t="shared" ref="O21:O23" si="20">IF(ISBLANK(I21), 0,1)</f>
        <v>0</v>
      </c>
      <c r="P21" s="178">
        <f t="shared" ref="P21:P23" si="21">IF(G21="x",1,0)</f>
        <v>0</v>
      </c>
      <c r="Q21" s="178">
        <f t="shared" ref="Q21:Q23" si="22">IF(ISBLANK(I21), 0,1)</f>
        <v>0</v>
      </c>
      <c r="V21" s="177">
        <f t="shared" ref="V21:V23" si="23">IF(F21="x",1,0)</f>
        <v>0</v>
      </c>
      <c r="W21" s="177">
        <f t="shared" ref="W21:W23" si="24">IF(G21="x",1,0)</f>
        <v>0</v>
      </c>
      <c r="X21" s="177">
        <f t="shared" ref="X21:X23" si="25">IF(H21="x",1,0)</f>
        <v>0</v>
      </c>
      <c r="Y21" s="177">
        <f t="shared" ref="Y21:Y23" si="26">IF(ISBLANK(H21), 0,1)</f>
        <v>0</v>
      </c>
      <c r="Z21" s="179"/>
      <c r="AA21" s="179"/>
      <c r="AB21" s="179"/>
      <c r="AC21" s="179"/>
    </row>
    <row r="22" spans="1:33" ht="20.399999999999999">
      <c r="A22" s="351" t="s">
        <v>180</v>
      </c>
      <c r="B22" s="352" t="s">
        <v>473</v>
      </c>
      <c r="C22" s="360" t="s">
        <v>492</v>
      </c>
      <c r="D22" s="351" t="s">
        <v>161</v>
      </c>
      <c r="E22" s="351">
        <v>1</v>
      </c>
      <c r="F22" s="369"/>
      <c r="G22" s="356"/>
      <c r="H22" s="356"/>
      <c r="I22" s="288"/>
      <c r="J22" s="316"/>
      <c r="K22" s="1">
        <v>6</v>
      </c>
      <c r="N22" s="177">
        <f t="shared" ref="N22:N23" si="27">IF(G22="x",1,0)</f>
        <v>0</v>
      </c>
      <c r="O22" s="177">
        <f t="shared" si="20"/>
        <v>0</v>
      </c>
      <c r="P22" s="178">
        <f t="shared" si="21"/>
        <v>0</v>
      </c>
      <c r="Q22" s="178">
        <f t="shared" si="22"/>
        <v>0</v>
      </c>
      <c r="V22" s="177">
        <f t="shared" si="23"/>
        <v>0</v>
      </c>
      <c r="W22" s="177">
        <f t="shared" si="24"/>
        <v>0</v>
      </c>
      <c r="X22" s="177">
        <f t="shared" si="25"/>
        <v>0</v>
      </c>
      <c r="Y22" s="177">
        <f t="shared" si="26"/>
        <v>0</v>
      </c>
      <c r="Z22" s="179"/>
      <c r="AA22" s="179"/>
      <c r="AB22" s="179"/>
      <c r="AC22" s="179"/>
    </row>
    <row r="23" spans="1:33" ht="40.799999999999997">
      <c r="A23" s="351" t="s">
        <v>181</v>
      </c>
      <c r="B23" s="352" t="s">
        <v>473</v>
      </c>
      <c r="C23" s="359" t="s">
        <v>493</v>
      </c>
      <c r="D23" s="351" t="s">
        <v>161</v>
      </c>
      <c r="E23" s="351">
        <v>1</v>
      </c>
      <c r="F23" s="369"/>
      <c r="G23" s="356"/>
      <c r="H23" s="356"/>
      <c r="I23" s="285"/>
      <c r="J23" s="24"/>
      <c r="K23" s="1">
        <v>0</v>
      </c>
      <c r="N23" s="177">
        <f t="shared" si="27"/>
        <v>0</v>
      </c>
      <c r="O23" s="177">
        <f t="shared" si="20"/>
        <v>0</v>
      </c>
      <c r="P23" s="178">
        <f t="shared" si="21"/>
        <v>0</v>
      </c>
      <c r="Q23" s="178">
        <f t="shared" si="22"/>
        <v>0</v>
      </c>
      <c r="V23" s="177">
        <f t="shared" si="23"/>
        <v>0</v>
      </c>
      <c r="W23" s="177">
        <f t="shared" si="24"/>
        <v>0</v>
      </c>
      <c r="X23" s="177">
        <f t="shared" si="25"/>
        <v>0</v>
      </c>
      <c r="Y23" s="177">
        <f t="shared" si="26"/>
        <v>0</v>
      </c>
      <c r="Z23" s="179"/>
      <c r="AA23" s="179"/>
      <c r="AB23" s="179"/>
      <c r="AC23" s="179"/>
    </row>
    <row r="24" spans="1:33">
      <c r="A24" s="351" t="s">
        <v>182</v>
      </c>
      <c r="B24" s="357" t="s">
        <v>483</v>
      </c>
      <c r="C24" s="359" t="s">
        <v>494</v>
      </c>
      <c r="D24" s="358" t="s">
        <v>168</v>
      </c>
      <c r="E24" s="358" t="s">
        <v>169</v>
      </c>
      <c r="F24" s="369"/>
      <c r="G24" s="356"/>
      <c r="H24" s="356"/>
      <c r="I24" s="285"/>
      <c r="J24" s="24"/>
      <c r="K24" s="1">
        <v>0</v>
      </c>
      <c r="N24" s="179"/>
      <c r="O24" s="179"/>
      <c r="P24" s="179"/>
      <c r="Q24" s="179"/>
      <c r="R24" s="179"/>
      <c r="S24" s="179"/>
      <c r="V24" s="179"/>
      <c r="W24" s="179"/>
      <c r="X24" s="179"/>
      <c r="Y24" s="179"/>
      <c r="Z24" s="179"/>
      <c r="AA24" s="179"/>
      <c r="AB24" s="179"/>
      <c r="AC24" s="179"/>
      <c r="AD24" s="177">
        <f>IF(F24="x",1,0)</f>
        <v>0</v>
      </c>
      <c r="AE24" s="177">
        <f>IF(G24="x",1,0)</f>
        <v>0</v>
      </c>
      <c r="AF24" s="177">
        <f>IF(H24="x",1,0)</f>
        <v>0</v>
      </c>
      <c r="AG24" s="177">
        <f>IF(ISBLANK(I24), 0,1)</f>
        <v>0</v>
      </c>
    </row>
    <row r="25" spans="1:33" ht="13.8" thickBot="1">
      <c r="A25" s="363"/>
      <c r="B25" s="364"/>
      <c r="C25" s="365" t="s">
        <v>495</v>
      </c>
      <c r="D25" s="366"/>
      <c r="E25" s="366"/>
      <c r="F25" s="367"/>
      <c r="G25" s="333"/>
      <c r="H25" s="368"/>
      <c r="I25" s="265"/>
      <c r="J25" s="317"/>
      <c r="K25" s="1"/>
      <c r="N25" s="179"/>
      <c r="O25" s="179"/>
      <c r="P25" s="179"/>
      <c r="Q25" s="179"/>
      <c r="R25" s="179"/>
      <c r="S25" s="179"/>
      <c r="V25" s="179"/>
      <c r="W25" s="179"/>
      <c r="X25" s="179"/>
      <c r="Y25" s="179"/>
      <c r="Z25" s="179"/>
      <c r="AA25" s="179"/>
      <c r="AB25" s="179"/>
      <c r="AC25" s="179"/>
    </row>
    <row r="26" spans="1:33" ht="20.399999999999999">
      <c r="A26" s="351" t="s">
        <v>183</v>
      </c>
      <c r="B26" s="352" t="s">
        <v>490</v>
      </c>
      <c r="C26" s="359" t="s">
        <v>496</v>
      </c>
      <c r="D26" s="351" t="s">
        <v>161</v>
      </c>
      <c r="E26" s="358" t="s">
        <v>164</v>
      </c>
      <c r="F26" s="369"/>
      <c r="G26" s="356"/>
      <c r="H26" s="356"/>
      <c r="I26" s="285"/>
      <c r="J26" s="24"/>
      <c r="K26" s="1"/>
      <c r="O26" s="177">
        <f t="shared" ref="O26:O29" si="28">IF(ISBLANK(I26), 0,1)</f>
        <v>0</v>
      </c>
      <c r="P26" s="178">
        <f t="shared" ref="P26:P29" si="29">IF(G26="x",1,0)</f>
        <v>0</v>
      </c>
      <c r="Q26" s="178">
        <f t="shared" ref="Q26:Q29" si="30">IF(ISBLANK(I26), 0,1)</f>
        <v>0</v>
      </c>
      <c r="V26" s="177">
        <f t="shared" ref="V26:V29" si="31">IF(F26="x",1,0)</f>
        <v>0</v>
      </c>
      <c r="W26" s="177">
        <f t="shared" ref="W26:W29" si="32">IF(G26="x",1,0)</f>
        <v>0</v>
      </c>
      <c r="X26" s="177">
        <f t="shared" ref="X26:X29" si="33">IF(H26="x",1,0)</f>
        <v>0</v>
      </c>
      <c r="Y26" s="177">
        <f t="shared" ref="Y26:Y29" si="34">IF(ISBLANK(H26), 0,1)</f>
        <v>0</v>
      </c>
      <c r="Z26" s="179"/>
      <c r="AA26" s="179"/>
      <c r="AB26" s="179"/>
      <c r="AC26" s="179"/>
    </row>
    <row r="27" spans="1:33" ht="20.399999999999999">
      <c r="A27" s="370" t="s">
        <v>184</v>
      </c>
      <c r="B27" s="371" t="s">
        <v>497</v>
      </c>
      <c r="C27" s="372" t="s">
        <v>498</v>
      </c>
      <c r="D27" s="373" t="s">
        <v>161</v>
      </c>
      <c r="E27" s="373" t="s">
        <v>164</v>
      </c>
      <c r="F27" s="369"/>
      <c r="G27" s="356"/>
      <c r="H27" s="356"/>
      <c r="I27" s="285"/>
      <c r="J27" s="24"/>
      <c r="K27" s="1"/>
      <c r="O27" s="177">
        <f t="shared" si="28"/>
        <v>0</v>
      </c>
      <c r="P27" s="178">
        <f t="shared" si="29"/>
        <v>0</v>
      </c>
      <c r="Q27" s="178">
        <f t="shared" si="30"/>
        <v>0</v>
      </c>
      <c r="V27" s="177">
        <f t="shared" si="31"/>
        <v>0</v>
      </c>
      <c r="W27" s="177">
        <f t="shared" si="32"/>
        <v>0</v>
      </c>
      <c r="X27" s="177">
        <f t="shared" si="33"/>
        <v>0</v>
      </c>
      <c r="Y27" s="177">
        <f t="shared" si="34"/>
        <v>0</v>
      </c>
      <c r="Z27" s="179"/>
      <c r="AA27" s="179"/>
      <c r="AB27" s="179"/>
      <c r="AC27" s="179"/>
    </row>
    <row r="28" spans="1:33" ht="30.6">
      <c r="A28" s="370" t="s">
        <v>185</v>
      </c>
      <c r="B28" s="371" t="s">
        <v>497</v>
      </c>
      <c r="C28" s="372" t="s">
        <v>499</v>
      </c>
      <c r="D28" s="373" t="s">
        <v>161</v>
      </c>
      <c r="E28" s="373" t="s">
        <v>164</v>
      </c>
      <c r="F28" s="369"/>
      <c r="G28" s="356"/>
      <c r="H28" s="356"/>
      <c r="I28" s="285"/>
      <c r="J28" s="24"/>
      <c r="K28" s="1"/>
      <c r="O28" s="177">
        <f t="shared" si="28"/>
        <v>0</v>
      </c>
      <c r="P28" s="178">
        <f t="shared" si="29"/>
        <v>0</v>
      </c>
      <c r="Q28" s="178">
        <f t="shared" si="30"/>
        <v>0</v>
      </c>
      <c r="V28" s="177">
        <f t="shared" si="31"/>
        <v>0</v>
      </c>
      <c r="W28" s="177">
        <f t="shared" si="32"/>
        <v>0</v>
      </c>
      <c r="X28" s="177">
        <f t="shared" si="33"/>
        <v>0</v>
      </c>
      <c r="Y28" s="177">
        <f t="shared" si="34"/>
        <v>0</v>
      </c>
      <c r="Z28" s="179"/>
      <c r="AA28" s="179"/>
      <c r="AB28" s="179"/>
      <c r="AC28" s="179"/>
    </row>
    <row r="29" spans="1:33" ht="20.399999999999999">
      <c r="A29" s="370" t="s">
        <v>186</v>
      </c>
      <c r="B29" s="371" t="s">
        <v>497</v>
      </c>
      <c r="C29" s="372" t="s">
        <v>500</v>
      </c>
      <c r="D29" s="373" t="s">
        <v>161</v>
      </c>
      <c r="E29" s="373" t="s">
        <v>164</v>
      </c>
      <c r="F29" s="369"/>
      <c r="G29" s="356"/>
      <c r="H29" s="356"/>
      <c r="I29" s="285"/>
      <c r="J29" s="24"/>
      <c r="K29" s="1"/>
      <c r="O29" s="177">
        <f t="shared" si="28"/>
        <v>0</v>
      </c>
      <c r="P29" s="178">
        <f t="shared" si="29"/>
        <v>0</v>
      </c>
      <c r="Q29" s="178">
        <f t="shared" si="30"/>
        <v>0</v>
      </c>
      <c r="V29" s="177">
        <f t="shared" si="31"/>
        <v>0</v>
      </c>
      <c r="W29" s="177">
        <f t="shared" si="32"/>
        <v>0</v>
      </c>
      <c r="X29" s="177">
        <f t="shared" si="33"/>
        <v>0</v>
      </c>
      <c r="Y29" s="177">
        <f t="shared" si="34"/>
        <v>0</v>
      </c>
      <c r="Z29" s="179"/>
      <c r="AA29" s="179"/>
      <c r="AB29" s="179"/>
      <c r="AC29" s="179"/>
    </row>
    <row r="30" spans="1:33" ht="30.6">
      <c r="A30" s="351" t="s">
        <v>187</v>
      </c>
      <c r="B30" s="357" t="s">
        <v>490</v>
      </c>
      <c r="C30" s="359" t="s">
        <v>501</v>
      </c>
      <c r="D30" s="358" t="s">
        <v>188</v>
      </c>
      <c r="E30" s="358" t="s">
        <v>189</v>
      </c>
      <c r="F30" s="369"/>
      <c r="G30" s="356"/>
      <c r="H30" s="356"/>
      <c r="I30" s="285"/>
      <c r="J30" s="24"/>
      <c r="K30" s="1"/>
      <c r="N30" s="179"/>
      <c r="O30" s="179"/>
      <c r="P30" s="179"/>
      <c r="Q30" s="179"/>
      <c r="R30" s="179"/>
      <c r="S30" s="179"/>
      <c r="T30" s="1">
        <f>IF(G30="x",1,0)</f>
        <v>0</v>
      </c>
      <c r="U30" s="1">
        <f>IF(ISBLANK(I30),0,1)</f>
        <v>0</v>
      </c>
      <c r="V30" s="1"/>
      <c r="W30" s="179"/>
      <c r="X30" s="179"/>
      <c r="Y30" s="179"/>
      <c r="Z30" s="180">
        <f>IF(F30="x",1,0)</f>
        <v>0</v>
      </c>
      <c r="AA30" s="180">
        <f>IF(G30="x",1,0)</f>
        <v>0</v>
      </c>
      <c r="AB30" s="180">
        <f>IF(H30="x",1,0)</f>
        <v>0</v>
      </c>
      <c r="AC30" s="180">
        <f>IF(ISBLANK(I30), 0,1)</f>
        <v>0</v>
      </c>
    </row>
    <row r="31" spans="1:33" ht="13.8" thickBot="1">
      <c r="A31" s="331"/>
      <c r="B31" s="332"/>
      <c r="C31" s="766" t="s">
        <v>502</v>
      </c>
      <c r="D31" s="767"/>
      <c r="E31" s="767"/>
      <c r="F31" s="767"/>
      <c r="G31" s="767"/>
      <c r="H31" s="768"/>
      <c r="I31" s="291"/>
      <c r="J31" s="309"/>
      <c r="K31" s="1"/>
      <c r="N31" s="179"/>
      <c r="O31" s="179"/>
      <c r="P31" s="179"/>
      <c r="Q31" s="179"/>
      <c r="R31" s="179"/>
      <c r="S31" s="179"/>
      <c r="V31" s="179"/>
      <c r="W31" s="179"/>
      <c r="X31" s="179"/>
      <c r="Y31" s="179"/>
      <c r="Z31" s="179"/>
      <c r="AA31" s="179"/>
      <c r="AB31" s="179"/>
      <c r="AC31" s="179"/>
    </row>
    <row r="32" spans="1:33">
      <c r="A32" s="336"/>
      <c r="B32" s="348"/>
      <c r="C32" s="374" t="s">
        <v>503</v>
      </c>
      <c r="D32" s="375"/>
      <c r="E32" s="375"/>
      <c r="F32" s="374"/>
      <c r="G32" s="374"/>
      <c r="H32" s="350"/>
      <c r="I32" s="283"/>
      <c r="J32" s="315"/>
      <c r="K32" s="1"/>
      <c r="N32" s="179"/>
      <c r="O32" s="179"/>
      <c r="P32" s="179"/>
      <c r="Q32" s="179"/>
      <c r="R32" s="179"/>
      <c r="S32" s="179"/>
      <c r="V32" s="179"/>
      <c r="W32" s="179"/>
      <c r="X32" s="179"/>
      <c r="Y32" s="179"/>
      <c r="Z32" s="179"/>
      <c r="AA32" s="179"/>
      <c r="AB32" s="179"/>
      <c r="AC32" s="179"/>
    </row>
    <row r="33" spans="1:33" ht="20.399999999999999">
      <c r="A33" s="351" t="s">
        <v>190</v>
      </c>
      <c r="B33" s="352" t="s">
        <v>473</v>
      </c>
      <c r="C33" s="359" t="s">
        <v>504</v>
      </c>
      <c r="D33" s="351" t="s">
        <v>161</v>
      </c>
      <c r="E33" s="351">
        <v>1</v>
      </c>
      <c r="F33" s="356"/>
      <c r="G33" s="356"/>
      <c r="H33" s="356"/>
      <c r="I33" s="288"/>
      <c r="J33" s="316"/>
      <c r="K33" s="1">
        <v>0</v>
      </c>
      <c r="N33" s="177">
        <f>IF(G33="x",1,0)</f>
        <v>0</v>
      </c>
      <c r="O33" s="177">
        <f>IF(ISBLANK(I33), 0,1)</f>
        <v>0</v>
      </c>
      <c r="P33" s="178">
        <f>IF(G33="x",1,0)</f>
        <v>0</v>
      </c>
      <c r="Q33" s="178">
        <f>IF(ISBLANK(I33), 0,1)</f>
        <v>0</v>
      </c>
      <c r="V33" s="177">
        <f>IF(F33="x",1,0)</f>
        <v>0</v>
      </c>
      <c r="W33" s="177">
        <f>IF(G33="x",1,0)</f>
        <v>0</v>
      </c>
      <c r="X33" s="177">
        <f>IF(H33="x",1,0)</f>
        <v>0</v>
      </c>
      <c r="Y33" s="177">
        <f>IF(ISBLANK(H33), 0,1)</f>
        <v>0</v>
      </c>
      <c r="Z33" s="179"/>
      <c r="AA33" s="179"/>
      <c r="AB33" s="179"/>
      <c r="AC33" s="179"/>
    </row>
    <row r="34" spans="1:33">
      <c r="A34" s="351" t="s">
        <v>191</v>
      </c>
      <c r="B34" s="376" t="s">
        <v>505</v>
      </c>
      <c r="C34" s="360" t="s">
        <v>506</v>
      </c>
      <c r="D34" s="358" t="s">
        <v>168</v>
      </c>
      <c r="E34" s="358" t="s">
        <v>169</v>
      </c>
      <c r="F34" s="356"/>
      <c r="G34" s="356"/>
      <c r="H34" s="356"/>
      <c r="I34" s="288"/>
      <c r="J34" s="316"/>
      <c r="K34" s="1">
        <v>0</v>
      </c>
      <c r="N34" s="179"/>
      <c r="O34" s="179"/>
      <c r="P34" s="179"/>
      <c r="Q34" s="179"/>
      <c r="R34" s="179"/>
      <c r="S34" s="179"/>
      <c r="V34" s="179"/>
      <c r="W34" s="179"/>
      <c r="X34" s="179"/>
      <c r="Y34" s="179"/>
      <c r="Z34" s="179"/>
      <c r="AA34" s="179"/>
      <c r="AB34" s="179"/>
      <c r="AC34" s="179"/>
      <c r="AD34" s="177">
        <f>IF(F34="x",1,0)</f>
        <v>0</v>
      </c>
      <c r="AE34" s="177">
        <f>IF(G34="x",1,0)</f>
        <v>0</v>
      </c>
      <c r="AF34" s="177">
        <f>IF(H34="x",1,0)</f>
        <v>0</v>
      </c>
      <c r="AG34" s="177">
        <f>IF(ISBLANK(I34), 0,1)</f>
        <v>0</v>
      </c>
    </row>
    <row r="35" spans="1:33">
      <c r="A35" s="370" t="s">
        <v>192</v>
      </c>
      <c r="B35" s="377" t="s">
        <v>507</v>
      </c>
      <c r="C35" s="378" t="s">
        <v>508</v>
      </c>
      <c r="D35" s="373" t="s">
        <v>161</v>
      </c>
      <c r="E35" s="373" t="s">
        <v>164</v>
      </c>
      <c r="F35" s="356"/>
      <c r="G35" s="356"/>
      <c r="H35" s="356"/>
      <c r="I35" s="285"/>
      <c r="J35" s="24"/>
      <c r="K35" s="1"/>
      <c r="O35" s="177">
        <f>IF(ISBLANK(I35), 0,1)</f>
        <v>0</v>
      </c>
      <c r="P35" s="178">
        <f>IF(G35="x",1,0)</f>
        <v>0</v>
      </c>
      <c r="Q35" s="178">
        <f>IF(ISBLANK(I35), 0,1)</f>
        <v>0</v>
      </c>
      <c r="V35" s="177">
        <f>IF(F35="x",1,0)</f>
        <v>0</v>
      </c>
      <c r="W35" s="177">
        <f>IF(G35="x",1,0)</f>
        <v>0</v>
      </c>
      <c r="X35" s="177">
        <f>IF(H35="x",1,0)</f>
        <v>0</v>
      </c>
      <c r="Y35" s="177">
        <f>IF(ISBLANK(H35), 0,1)</f>
        <v>0</v>
      </c>
      <c r="Z35" s="179"/>
      <c r="AA35" s="179"/>
      <c r="AB35" s="179"/>
      <c r="AC35" s="179"/>
    </row>
    <row r="36" spans="1:33" ht="13.8" thickBot="1">
      <c r="A36" s="331"/>
      <c r="B36" s="348"/>
      <c r="C36" s="349" t="s">
        <v>509</v>
      </c>
      <c r="D36" s="375"/>
      <c r="E36" s="375"/>
      <c r="F36" s="333"/>
      <c r="G36" s="333"/>
      <c r="H36" s="333"/>
      <c r="I36" s="289"/>
      <c r="J36" s="317"/>
      <c r="K36" s="1"/>
      <c r="N36" s="179"/>
      <c r="O36" s="179"/>
      <c r="P36" s="179"/>
      <c r="Q36" s="179"/>
      <c r="R36" s="179"/>
      <c r="S36" s="179"/>
      <c r="V36" s="179"/>
      <c r="W36" s="179"/>
      <c r="X36" s="179"/>
      <c r="Y36" s="179"/>
      <c r="Z36" s="179"/>
      <c r="AA36" s="179"/>
      <c r="AB36" s="179"/>
      <c r="AC36" s="179"/>
    </row>
    <row r="37" spans="1:33" ht="316.2">
      <c r="A37" s="351" t="s">
        <v>193</v>
      </c>
      <c r="B37" s="352" t="s">
        <v>510</v>
      </c>
      <c r="C37" s="353" t="s">
        <v>511</v>
      </c>
      <c r="D37" s="351" t="s">
        <v>161</v>
      </c>
      <c r="E37" s="351">
        <v>1</v>
      </c>
      <c r="F37" s="356"/>
      <c r="G37" s="356"/>
      <c r="H37" s="356"/>
      <c r="I37" s="288"/>
      <c r="J37" s="316"/>
      <c r="K37" s="1">
        <v>0</v>
      </c>
      <c r="N37" s="177">
        <f t="shared" ref="N37:N38" si="35">IF(G37="x",1,0)</f>
        <v>0</v>
      </c>
      <c r="O37" s="177">
        <f t="shared" ref="O37:O38" si="36">IF(ISBLANK(I37), 0,1)</f>
        <v>0</v>
      </c>
      <c r="P37" s="178">
        <f t="shared" ref="P37:P38" si="37">IF(G37="x",1,0)</f>
        <v>0</v>
      </c>
      <c r="Q37" s="178">
        <f t="shared" ref="Q37:Q38" si="38">IF(ISBLANK(I37), 0,1)</f>
        <v>0</v>
      </c>
      <c r="V37" s="177">
        <f t="shared" ref="V37:V38" si="39">IF(F37="x",1,0)</f>
        <v>0</v>
      </c>
      <c r="W37" s="177">
        <f t="shared" ref="W37:W38" si="40">IF(G37="x",1,0)</f>
        <v>0</v>
      </c>
      <c r="X37" s="177">
        <f t="shared" ref="X37:X38" si="41">IF(H37="x",1,0)</f>
        <v>0</v>
      </c>
      <c r="Y37" s="177">
        <f t="shared" ref="Y37:Y38" si="42">IF(ISBLANK(H37), 0,1)</f>
        <v>0</v>
      </c>
      <c r="Z37" s="179"/>
      <c r="AA37" s="179"/>
      <c r="AB37" s="179"/>
      <c r="AC37" s="179"/>
    </row>
    <row r="38" spans="1:33" ht="20.399999999999999">
      <c r="A38" s="351" t="s">
        <v>194</v>
      </c>
      <c r="B38" s="352" t="s">
        <v>473</v>
      </c>
      <c r="C38" s="360" t="s">
        <v>512</v>
      </c>
      <c r="D38" s="351" t="s">
        <v>161</v>
      </c>
      <c r="E38" s="351">
        <v>1</v>
      </c>
      <c r="F38" s="356"/>
      <c r="G38" s="356"/>
      <c r="H38" s="356"/>
      <c r="I38" s="288"/>
      <c r="J38" s="316"/>
      <c r="K38" s="1">
        <v>0</v>
      </c>
      <c r="N38" s="177">
        <f t="shared" si="35"/>
        <v>0</v>
      </c>
      <c r="O38" s="177">
        <f t="shared" si="36"/>
        <v>0</v>
      </c>
      <c r="P38" s="178">
        <f t="shared" si="37"/>
        <v>0</v>
      </c>
      <c r="Q38" s="178">
        <f t="shared" si="38"/>
        <v>0</v>
      </c>
      <c r="V38" s="177">
        <f t="shared" si="39"/>
        <v>0</v>
      </c>
      <c r="W38" s="177">
        <f t="shared" si="40"/>
        <v>0</v>
      </c>
      <c r="X38" s="177">
        <f t="shared" si="41"/>
        <v>0</v>
      </c>
      <c r="Y38" s="177">
        <f t="shared" si="42"/>
        <v>0</v>
      </c>
      <c r="Z38" s="179"/>
      <c r="AA38" s="179"/>
      <c r="AB38" s="179"/>
      <c r="AC38" s="179"/>
    </row>
    <row r="39" spans="1:33" ht="20.399999999999999">
      <c r="A39" s="379" t="s">
        <v>195</v>
      </c>
      <c r="B39" s="352" t="s">
        <v>473</v>
      </c>
      <c r="C39" s="360" t="s">
        <v>513</v>
      </c>
      <c r="D39" s="379" t="s">
        <v>188</v>
      </c>
      <c r="E39" s="379">
        <v>2</v>
      </c>
      <c r="F39" s="356"/>
      <c r="G39" s="356"/>
      <c r="H39" s="356"/>
      <c r="I39" s="288"/>
      <c r="J39" s="316"/>
      <c r="K39" s="1">
        <v>0</v>
      </c>
      <c r="N39" s="179"/>
      <c r="O39" s="179"/>
      <c r="P39" s="179"/>
      <c r="Q39" s="179"/>
      <c r="R39" s="179">
        <f>IF(G39="x",1,0)</f>
        <v>0</v>
      </c>
      <c r="S39" s="179">
        <f>IF(ISBLANK(I39),0,1)</f>
        <v>0</v>
      </c>
      <c r="T39" s="1">
        <f>IF(G39="x",1,0)</f>
        <v>0</v>
      </c>
      <c r="U39" s="1">
        <f>IF(ISBLANK(I39),0,1)</f>
        <v>0</v>
      </c>
      <c r="V39" s="1"/>
      <c r="Z39" s="180">
        <f>IF(F39="x",1,0)</f>
        <v>0</v>
      </c>
      <c r="AA39" s="180">
        <f>IF(G39="x",1,0)</f>
        <v>0</v>
      </c>
      <c r="AB39" s="180">
        <f>IF(H39="x",1,0)</f>
        <v>0</v>
      </c>
      <c r="AC39" s="180">
        <f>IF(ISBLANK(I39), 0,1)</f>
        <v>0</v>
      </c>
    </row>
    <row r="40" spans="1:33" ht="13.8" thickBot="1">
      <c r="A40" s="380"/>
      <c r="B40" s="364"/>
      <c r="C40" s="381" t="s">
        <v>514</v>
      </c>
      <c r="D40" s="366"/>
      <c r="E40" s="366"/>
      <c r="F40" s="333"/>
      <c r="G40" s="333"/>
      <c r="H40" s="333"/>
      <c r="I40" s="289"/>
      <c r="J40" s="317"/>
      <c r="K40" s="1"/>
      <c r="N40" s="179"/>
      <c r="O40" s="179"/>
      <c r="P40" s="179"/>
      <c r="Q40" s="179"/>
      <c r="R40" s="179"/>
      <c r="S40" s="179"/>
      <c r="V40" s="179"/>
      <c r="W40" s="179"/>
      <c r="X40" s="179"/>
      <c r="Y40" s="179"/>
      <c r="Z40" s="179"/>
      <c r="AA40" s="179"/>
      <c r="AB40" s="179"/>
      <c r="AC40" s="179"/>
    </row>
    <row r="41" spans="1:33" ht="30.6">
      <c r="A41" s="351" t="s">
        <v>196</v>
      </c>
      <c r="B41" s="352" t="s">
        <v>473</v>
      </c>
      <c r="C41" s="353" t="s">
        <v>515</v>
      </c>
      <c r="D41" s="351" t="s">
        <v>161</v>
      </c>
      <c r="E41" s="351">
        <v>1</v>
      </c>
      <c r="F41" s="356"/>
      <c r="G41" s="356"/>
      <c r="H41" s="356"/>
      <c r="I41" s="288"/>
      <c r="J41" s="316"/>
      <c r="K41" s="1">
        <v>0</v>
      </c>
      <c r="N41" s="177">
        <f>IF(G41="x",1,0)</f>
        <v>0</v>
      </c>
      <c r="O41" s="177">
        <f>IF(ISBLANK(I41), 0,1)</f>
        <v>0</v>
      </c>
      <c r="P41" s="178">
        <f>IF(G41="x",1,0)</f>
        <v>0</v>
      </c>
      <c r="Q41" s="178">
        <f>IF(ISBLANK(I41), 0,1)</f>
        <v>0</v>
      </c>
      <c r="V41" s="177">
        <f>IF(F41="x",1,0)</f>
        <v>0</v>
      </c>
      <c r="W41" s="177">
        <f>IF(G41="x",1,0)</f>
        <v>0</v>
      </c>
      <c r="X41" s="177">
        <f>IF(H41="x",1,0)</f>
        <v>0</v>
      </c>
      <c r="Y41" s="177">
        <f>IF(ISBLANK(H41), 0,1)</f>
        <v>0</v>
      </c>
      <c r="Z41" s="179"/>
      <c r="AA41" s="179"/>
      <c r="AB41" s="179"/>
      <c r="AC41" s="179"/>
    </row>
    <row r="42" spans="1:33" ht="13.8" thickBot="1">
      <c r="A42" s="380"/>
      <c r="B42" s="364"/>
      <c r="C42" s="381" t="s">
        <v>516</v>
      </c>
      <c r="D42" s="366"/>
      <c r="E42" s="366"/>
      <c r="F42" s="382"/>
      <c r="G42" s="333"/>
      <c r="H42" s="333"/>
      <c r="I42" s="289"/>
      <c r="J42" s="317"/>
      <c r="K42" s="1"/>
      <c r="N42" s="179"/>
      <c r="O42" s="179"/>
      <c r="P42" s="179"/>
      <c r="Q42" s="179"/>
      <c r="R42" s="179"/>
      <c r="S42" s="179"/>
      <c r="V42" s="179"/>
      <c r="W42" s="179"/>
      <c r="X42" s="179"/>
      <c r="Y42" s="179"/>
      <c r="Z42" s="179"/>
      <c r="AA42" s="179"/>
      <c r="AB42" s="179"/>
      <c r="AC42" s="179"/>
    </row>
    <row r="43" spans="1:33" ht="40.799999999999997">
      <c r="A43" s="351" t="s">
        <v>197</v>
      </c>
      <c r="B43" s="352" t="s">
        <v>473</v>
      </c>
      <c r="C43" s="353" t="s">
        <v>517</v>
      </c>
      <c r="D43" s="351" t="s">
        <v>161</v>
      </c>
      <c r="E43" s="351">
        <v>1</v>
      </c>
      <c r="F43" s="356"/>
      <c r="G43" s="356"/>
      <c r="H43" s="356"/>
      <c r="I43" s="288"/>
      <c r="J43" s="316"/>
      <c r="K43" s="1">
        <v>0</v>
      </c>
      <c r="N43" s="177">
        <f>IF(G43="x",1,0)</f>
        <v>0</v>
      </c>
      <c r="O43" s="177">
        <f t="shared" ref="O43:O48" si="43">IF(ISBLANK(I43), 0,1)</f>
        <v>0</v>
      </c>
      <c r="P43" s="178">
        <f t="shared" ref="P43:P48" si="44">IF(G43="x",1,0)</f>
        <v>0</v>
      </c>
      <c r="Q43" s="178">
        <f t="shared" ref="Q43:Q48" si="45">IF(ISBLANK(I43), 0,1)</f>
        <v>0</v>
      </c>
      <c r="V43" s="177">
        <f t="shared" ref="V43:V48" si="46">IF(F43="x",1,0)</f>
        <v>0</v>
      </c>
      <c r="W43" s="177">
        <f t="shared" ref="W43:W48" si="47">IF(G43="x",1,0)</f>
        <v>0</v>
      </c>
      <c r="X43" s="177">
        <f t="shared" ref="X43:X48" si="48">IF(H43="x",1,0)</f>
        <v>0</v>
      </c>
      <c r="Y43" s="177">
        <f t="shared" ref="Y43:Y48" si="49">IF(ISBLANK(H43), 0,1)</f>
        <v>0</v>
      </c>
      <c r="Z43" s="179"/>
      <c r="AA43" s="179"/>
      <c r="AB43" s="179"/>
      <c r="AC43" s="179"/>
    </row>
    <row r="44" spans="1:33" ht="51">
      <c r="A44" s="383" t="s">
        <v>198</v>
      </c>
      <c r="B44" s="384" t="s">
        <v>497</v>
      </c>
      <c r="C44" s="385" t="s">
        <v>518</v>
      </c>
      <c r="D44" s="383" t="s">
        <v>161</v>
      </c>
      <c r="E44" s="383">
        <v>1</v>
      </c>
      <c r="F44" s="386"/>
      <c r="G44" s="386"/>
      <c r="H44" s="386"/>
      <c r="I44" s="292"/>
      <c r="J44" s="318"/>
      <c r="K44" s="1"/>
      <c r="O44" s="177">
        <f t="shared" si="43"/>
        <v>0</v>
      </c>
      <c r="P44" s="178">
        <f t="shared" si="44"/>
        <v>0</v>
      </c>
      <c r="Q44" s="178">
        <f t="shared" si="45"/>
        <v>0</v>
      </c>
      <c r="V44" s="177">
        <f t="shared" si="46"/>
        <v>0</v>
      </c>
      <c r="W44" s="177">
        <f t="shared" si="47"/>
        <v>0</v>
      </c>
      <c r="X44" s="177">
        <f t="shared" si="48"/>
        <v>0</v>
      </c>
      <c r="Y44" s="177">
        <f t="shared" si="49"/>
        <v>0</v>
      </c>
      <c r="Z44" s="179"/>
      <c r="AA44" s="179"/>
      <c r="AB44" s="179"/>
      <c r="AC44" s="179"/>
    </row>
    <row r="45" spans="1:33" ht="40.799999999999997">
      <c r="A45" s="387" t="s">
        <v>199</v>
      </c>
      <c r="B45" s="388" t="s">
        <v>490</v>
      </c>
      <c r="C45" s="389" t="s">
        <v>519</v>
      </c>
      <c r="D45" s="351" t="s">
        <v>161</v>
      </c>
      <c r="E45" s="351">
        <v>1</v>
      </c>
      <c r="F45" s="390"/>
      <c r="G45" s="390"/>
      <c r="H45" s="390"/>
      <c r="I45" s="7"/>
      <c r="J45" s="314"/>
      <c r="K45" s="1"/>
      <c r="O45" s="177">
        <f t="shared" si="43"/>
        <v>0</v>
      </c>
      <c r="P45" s="178">
        <f t="shared" si="44"/>
        <v>0</v>
      </c>
      <c r="Q45" s="178">
        <f t="shared" si="45"/>
        <v>0</v>
      </c>
      <c r="V45" s="177">
        <f t="shared" si="46"/>
        <v>0</v>
      </c>
      <c r="W45" s="177">
        <f t="shared" si="47"/>
        <v>0</v>
      </c>
      <c r="X45" s="177">
        <f t="shared" si="48"/>
        <v>0</v>
      </c>
      <c r="Y45" s="177">
        <f t="shared" si="49"/>
        <v>0</v>
      </c>
      <c r="Z45" s="179"/>
      <c r="AA45" s="179"/>
      <c r="AB45" s="179"/>
      <c r="AC45" s="179"/>
    </row>
    <row r="46" spans="1:33" ht="102">
      <c r="A46" s="387" t="s">
        <v>200</v>
      </c>
      <c r="B46" s="388" t="s">
        <v>490</v>
      </c>
      <c r="C46" s="389" t="s">
        <v>520</v>
      </c>
      <c r="D46" s="351" t="s">
        <v>161</v>
      </c>
      <c r="E46" s="351">
        <v>1</v>
      </c>
      <c r="F46" s="390"/>
      <c r="G46" s="390"/>
      <c r="H46" s="390"/>
      <c r="I46" s="7"/>
      <c r="J46" s="314"/>
      <c r="K46" s="1"/>
      <c r="O46" s="177">
        <f t="shared" si="43"/>
        <v>0</v>
      </c>
      <c r="P46" s="178">
        <f t="shared" si="44"/>
        <v>0</v>
      </c>
      <c r="Q46" s="178">
        <f t="shared" si="45"/>
        <v>0</v>
      </c>
      <c r="V46" s="177">
        <f t="shared" si="46"/>
        <v>0</v>
      </c>
      <c r="W46" s="177">
        <f t="shared" si="47"/>
        <v>0</v>
      </c>
      <c r="X46" s="177">
        <f t="shared" si="48"/>
        <v>0</v>
      </c>
      <c r="Y46" s="177">
        <f t="shared" si="49"/>
        <v>0</v>
      </c>
      <c r="Z46" s="179"/>
      <c r="AA46" s="179"/>
      <c r="AB46" s="179"/>
      <c r="AC46" s="179"/>
    </row>
    <row r="47" spans="1:33" ht="40.799999999999997">
      <c r="A47" s="387" t="s">
        <v>201</v>
      </c>
      <c r="B47" s="388" t="s">
        <v>490</v>
      </c>
      <c r="C47" s="389" t="s">
        <v>521</v>
      </c>
      <c r="D47" s="351" t="s">
        <v>161</v>
      </c>
      <c r="E47" s="351">
        <v>1</v>
      </c>
      <c r="F47" s="390"/>
      <c r="G47" s="390"/>
      <c r="H47" s="390"/>
      <c r="I47" s="7"/>
      <c r="J47" s="314"/>
      <c r="K47" s="1"/>
      <c r="O47" s="177">
        <f t="shared" si="43"/>
        <v>0</v>
      </c>
      <c r="P47" s="178">
        <f t="shared" si="44"/>
        <v>0</v>
      </c>
      <c r="Q47" s="178">
        <f t="shared" si="45"/>
        <v>0</v>
      </c>
      <c r="V47" s="177">
        <f t="shared" si="46"/>
        <v>0</v>
      </c>
      <c r="W47" s="177">
        <f t="shared" si="47"/>
        <v>0</v>
      </c>
      <c r="X47" s="177">
        <f t="shared" si="48"/>
        <v>0</v>
      </c>
      <c r="Y47" s="177">
        <f t="shared" si="49"/>
        <v>0</v>
      </c>
      <c r="Z47" s="179"/>
      <c r="AA47" s="179"/>
      <c r="AB47" s="179"/>
      <c r="AC47" s="179"/>
    </row>
    <row r="48" spans="1:33" ht="51">
      <c r="A48" s="387" t="s">
        <v>202</v>
      </c>
      <c r="B48" s="388" t="s">
        <v>490</v>
      </c>
      <c r="C48" s="389" t="s">
        <v>522</v>
      </c>
      <c r="D48" s="351" t="s">
        <v>161</v>
      </c>
      <c r="E48" s="351">
        <v>1</v>
      </c>
      <c r="F48" s="390"/>
      <c r="G48" s="390"/>
      <c r="H48" s="390"/>
      <c r="I48" s="7"/>
      <c r="J48" s="314"/>
      <c r="K48" s="1"/>
      <c r="O48" s="177">
        <f t="shared" si="43"/>
        <v>0</v>
      </c>
      <c r="P48" s="178">
        <f t="shared" si="44"/>
        <v>0</v>
      </c>
      <c r="Q48" s="178">
        <f t="shared" si="45"/>
        <v>0</v>
      </c>
      <c r="V48" s="177">
        <f t="shared" si="46"/>
        <v>0</v>
      </c>
      <c r="W48" s="177">
        <f t="shared" si="47"/>
        <v>0</v>
      </c>
      <c r="X48" s="177">
        <f t="shared" si="48"/>
        <v>0</v>
      </c>
      <c r="Y48" s="177">
        <f t="shared" si="49"/>
        <v>0</v>
      </c>
      <c r="Z48" s="179"/>
      <c r="AA48" s="179"/>
      <c r="AB48" s="179"/>
      <c r="AC48" s="179"/>
    </row>
    <row r="49" spans="1:29" ht="13.8" thickBot="1">
      <c r="A49" s="336"/>
      <c r="B49" s="391"/>
      <c r="C49" s="392" t="s">
        <v>523</v>
      </c>
      <c r="D49" s="393"/>
      <c r="E49" s="338"/>
      <c r="F49" s="337"/>
      <c r="G49" s="334"/>
      <c r="H49" s="334"/>
      <c r="I49" s="4"/>
      <c r="J49" s="309"/>
      <c r="K49" s="1"/>
      <c r="N49" s="179"/>
      <c r="O49" s="179"/>
      <c r="P49" s="179"/>
      <c r="Q49" s="179"/>
      <c r="R49" s="179"/>
      <c r="S49" s="179"/>
      <c r="V49" s="179"/>
      <c r="W49" s="179"/>
      <c r="X49" s="179"/>
      <c r="Y49" s="179"/>
      <c r="Z49" s="179"/>
      <c r="AA49" s="179"/>
      <c r="AB49" s="179"/>
      <c r="AC49" s="179"/>
    </row>
    <row r="50" spans="1:29" ht="13.8" thickBot="1">
      <c r="A50" s="394"/>
      <c r="B50" s="348"/>
      <c r="C50" s="758" t="s">
        <v>524</v>
      </c>
      <c r="D50" s="759"/>
      <c r="E50" s="759"/>
      <c r="F50" s="759"/>
      <c r="G50" s="759"/>
      <c r="H50" s="350"/>
      <c r="I50" s="283"/>
      <c r="J50" s="315"/>
      <c r="K50" s="1"/>
      <c r="N50" s="179"/>
      <c r="O50" s="179"/>
      <c r="P50" s="179"/>
      <c r="Q50" s="179"/>
      <c r="R50" s="179"/>
      <c r="S50" s="179"/>
      <c r="V50" s="179"/>
      <c r="W50" s="179"/>
      <c r="X50" s="179"/>
      <c r="Y50" s="179"/>
      <c r="Z50" s="179"/>
      <c r="AA50" s="179"/>
      <c r="AB50" s="179"/>
      <c r="AC50" s="179"/>
    </row>
    <row r="51" spans="1:29" ht="112.2">
      <c r="A51" s="351" t="s">
        <v>203</v>
      </c>
      <c r="B51" s="352" t="s">
        <v>473</v>
      </c>
      <c r="C51" s="353" t="s">
        <v>525</v>
      </c>
      <c r="D51" s="395" t="s">
        <v>161</v>
      </c>
      <c r="E51" s="396" t="s">
        <v>164</v>
      </c>
      <c r="F51" s="355"/>
      <c r="G51" s="356"/>
      <c r="H51" s="356"/>
      <c r="I51" s="288"/>
      <c r="J51" s="316"/>
      <c r="K51" s="1">
        <v>0</v>
      </c>
      <c r="N51" s="177">
        <f>IF(G51="x",1,0)</f>
        <v>0</v>
      </c>
      <c r="O51" s="177">
        <f t="shared" ref="O51:O53" si="50">IF(ISBLANK(I51), 0,1)</f>
        <v>0</v>
      </c>
      <c r="P51" s="178">
        <f>IF(G51="x",1,0)</f>
        <v>0</v>
      </c>
      <c r="Q51" s="178">
        <f>IF(ISBLANK(I51), 0,1)</f>
        <v>0</v>
      </c>
      <c r="V51" s="177">
        <f t="shared" ref="V51:V53" si="51">IF(F51="x",1,0)</f>
        <v>0</v>
      </c>
      <c r="W51" s="177">
        <f t="shared" ref="W51:W53" si="52">IF(G51="x",1,0)</f>
        <v>0</v>
      </c>
      <c r="X51" s="177">
        <f t="shared" ref="X51:X53" si="53">IF(H51="x",1,0)</f>
        <v>0</v>
      </c>
      <c r="Y51" s="177">
        <f t="shared" ref="Y51:Y53" si="54">IF(ISBLANK(H51), 0,1)</f>
        <v>0</v>
      </c>
      <c r="Z51" s="179"/>
      <c r="AA51" s="179"/>
      <c r="AB51" s="179"/>
      <c r="AC51" s="179"/>
    </row>
    <row r="52" spans="1:29" ht="51">
      <c r="A52" s="351" t="s">
        <v>204</v>
      </c>
      <c r="B52" s="397"/>
      <c r="C52" s="359" t="s">
        <v>526</v>
      </c>
      <c r="D52" s="351" t="s">
        <v>161</v>
      </c>
      <c r="E52" s="351">
        <v>1</v>
      </c>
      <c r="F52" s="356"/>
      <c r="G52" s="356"/>
      <c r="H52" s="356"/>
      <c r="I52" s="288"/>
      <c r="J52" s="316"/>
      <c r="K52" s="1">
        <v>8</v>
      </c>
      <c r="N52" s="179"/>
      <c r="O52" s="177">
        <f t="shared" si="50"/>
        <v>0</v>
      </c>
      <c r="P52" s="179"/>
      <c r="Q52" s="179"/>
      <c r="R52" s="179"/>
      <c r="S52" s="179"/>
      <c r="V52" s="177">
        <f t="shared" si="51"/>
        <v>0</v>
      </c>
      <c r="W52" s="177">
        <f t="shared" si="52"/>
        <v>0</v>
      </c>
      <c r="X52" s="177">
        <f t="shared" si="53"/>
        <v>0</v>
      </c>
      <c r="Y52" s="177">
        <f t="shared" si="54"/>
        <v>0</v>
      </c>
      <c r="Z52" s="179"/>
      <c r="AA52" s="179"/>
      <c r="AB52" s="179"/>
      <c r="AC52" s="179"/>
    </row>
    <row r="53" spans="1:29" ht="102">
      <c r="A53" s="398" t="s">
        <v>205</v>
      </c>
      <c r="B53" s="352" t="s">
        <v>473</v>
      </c>
      <c r="C53" s="399" t="s">
        <v>527</v>
      </c>
      <c r="D53" s="398" t="s">
        <v>161</v>
      </c>
      <c r="E53" s="398">
        <v>1</v>
      </c>
      <c r="F53" s="400"/>
      <c r="G53" s="400"/>
      <c r="H53" s="400"/>
      <c r="I53" s="294"/>
      <c r="J53" s="310"/>
      <c r="K53" s="1"/>
      <c r="N53" s="177">
        <f>IF(G53="x",1,0)</f>
        <v>0</v>
      </c>
      <c r="O53" s="177">
        <f t="shared" si="50"/>
        <v>0</v>
      </c>
      <c r="P53" s="178">
        <f>IF(G53="x",1,0)</f>
        <v>0</v>
      </c>
      <c r="Q53" s="178">
        <f>IF(ISBLANK(I53), 0,1)</f>
        <v>0</v>
      </c>
      <c r="V53" s="177">
        <f t="shared" si="51"/>
        <v>0</v>
      </c>
      <c r="W53" s="177">
        <f t="shared" si="52"/>
        <v>0</v>
      </c>
      <c r="X53" s="177">
        <f t="shared" si="53"/>
        <v>0</v>
      </c>
      <c r="Y53" s="177">
        <f t="shared" si="54"/>
        <v>0</v>
      </c>
      <c r="Z53" s="179"/>
      <c r="AA53" s="179"/>
      <c r="AB53" s="179"/>
      <c r="AC53" s="179"/>
    </row>
    <row r="54" spans="1:29" ht="13.8" thickBot="1">
      <c r="A54" s="367"/>
      <c r="B54" s="364"/>
      <c r="C54" s="381" t="s">
        <v>528</v>
      </c>
      <c r="D54" s="366"/>
      <c r="E54" s="366"/>
      <c r="F54" s="382"/>
      <c r="G54" s="333"/>
      <c r="H54" s="333"/>
      <c r="I54" s="289"/>
      <c r="J54" s="317"/>
      <c r="K54" s="1"/>
      <c r="N54" s="179"/>
      <c r="O54" s="179"/>
      <c r="P54" s="179"/>
      <c r="Q54" s="179"/>
      <c r="R54" s="179"/>
      <c r="S54" s="179"/>
      <c r="V54" s="179"/>
      <c r="W54" s="179"/>
      <c r="X54" s="179"/>
      <c r="Y54" s="179"/>
      <c r="Z54" s="179"/>
      <c r="AA54" s="179"/>
      <c r="AB54" s="179"/>
      <c r="AC54" s="179"/>
    </row>
    <row r="55" spans="1:29" ht="61.2">
      <c r="A55" s="398" t="s">
        <v>206</v>
      </c>
      <c r="B55" s="352" t="s">
        <v>473</v>
      </c>
      <c r="C55" s="401" t="s">
        <v>529</v>
      </c>
      <c r="D55" s="351" t="s">
        <v>161</v>
      </c>
      <c r="E55" s="402">
        <v>1</v>
      </c>
      <c r="F55" s="403"/>
      <c r="G55" s="404"/>
      <c r="H55" s="404"/>
      <c r="I55" s="295"/>
      <c r="J55" s="319"/>
      <c r="K55" s="1">
        <v>0</v>
      </c>
      <c r="N55" s="177">
        <f t="shared" ref="N55:N56" si="55">IF(G55="x",1,0)</f>
        <v>0</v>
      </c>
      <c r="O55" s="177">
        <f t="shared" ref="O55:O57" si="56">IF(ISBLANK(I55), 0,1)</f>
        <v>0</v>
      </c>
      <c r="P55" s="178">
        <f>IF(G55="x",1,0)</f>
        <v>0</v>
      </c>
      <c r="Q55" s="178">
        <f>IF(ISBLANK(I55), 0,1)</f>
        <v>0</v>
      </c>
      <c r="V55" s="177">
        <f t="shared" ref="V55:V57" si="57">IF(F55="x",1,0)</f>
        <v>0</v>
      </c>
      <c r="W55" s="177">
        <f t="shared" ref="W55:W57" si="58">IF(G55="x",1,0)</f>
        <v>0</v>
      </c>
      <c r="X55" s="177">
        <f t="shared" ref="X55:X57" si="59">IF(H55="x",1,0)</f>
        <v>0</v>
      </c>
      <c r="Y55" s="177">
        <f t="shared" ref="Y55:Y57" si="60">IF(ISBLANK(H55), 0,1)</f>
        <v>0</v>
      </c>
      <c r="Z55" s="179"/>
      <c r="AA55" s="179"/>
      <c r="AB55" s="179"/>
      <c r="AC55" s="179"/>
    </row>
    <row r="56" spans="1:29">
      <c r="A56" s="398" t="s">
        <v>207</v>
      </c>
      <c r="B56" s="357" t="s">
        <v>483</v>
      </c>
      <c r="C56" s="405" t="s">
        <v>530</v>
      </c>
      <c r="D56" s="398" t="s">
        <v>161</v>
      </c>
      <c r="E56" s="406">
        <v>1</v>
      </c>
      <c r="F56" s="407"/>
      <c r="G56" s="408"/>
      <c r="H56" s="408"/>
      <c r="I56" s="297"/>
      <c r="J56" s="311"/>
      <c r="K56" s="1">
        <v>0</v>
      </c>
      <c r="N56" s="177">
        <f t="shared" si="55"/>
        <v>0</v>
      </c>
      <c r="O56" s="177">
        <f t="shared" si="56"/>
        <v>0</v>
      </c>
      <c r="P56" s="177"/>
      <c r="Q56" s="179"/>
      <c r="R56" s="179"/>
      <c r="S56" s="179"/>
      <c r="V56" s="177">
        <f t="shared" si="57"/>
        <v>0</v>
      </c>
      <c r="W56" s="177">
        <f t="shared" si="58"/>
        <v>0</v>
      </c>
      <c r="X56" s="177">
        <f t="shared" si="59"/>
        <v>0</v>
      </c>
      <c r="Y56" s="177">
        <f t="shared" si="60"/>
        <v>0</v>
      </c>
      <c r="Z56" s="179"/>
      <c r="AA56" s="179"/>
      <c r="AB56" s="179"/>
      <c r="AC56" s="179"/>
    </row>
    <row r="57" spans="1:29" ht="51">
      <c r="A57" s="351" t="s">
        <v>208</v>
      </c>
      <c r="B57" s="357" t="s">
        <v>490</v>
      </c>
      <c r="C57" s="359" t="s">
        <v>531</v>
      </c>
      <c r="D57" s="351" t="s">
        <v>161</v>
      </c>
      <c r="E57" s="351">
        <v>1</v>
      </c>
      <c r="F57" s="409"/>
      <c r="G57" s="356"/>
      <c r="H57" s="356"/>
      <c r="I57" s="285"/>
      <c r="J57" s="24"/>
      <c r="K57" s="1">
        <v>0</v>
      </c>
      <c r="O57" s="177">
        <f t="shared" si="56"/>
        <v>0</v>
      </c>
      <c r="P57" s="178">
        <f>IF(G57="x",1,0)</f>
        <v>0</v>
      </c>
      <c r="Q57" s="178">
        <f>IF(ISBLANK(I57), 0,1)</f>
        <v>0</v>
      </c>
      <c r="V57" s="177">
        <f t="shared" si="57"/>
        <v>0</v>
      </c>
      <c r="W57" s="177">
        <f t="shared" si="58"/>
        <v>0</v>
      </c>
      <c r="X57" s="177">
        <f t="shared" si="59"/>
        <v>0</v>
      </c>
      <c r="Y57" s="177">
        <f t="shared" si="60"/>
        <v>0</v>
      </c>
      <c r="Z57" s="179"/>
      <c r="AA57" s="179"/>
      <c r="AB57" s="179"/>
      <c r="AC57" s="179"/>
    </row>
    <row r="58" spans="1:29" ht="13.8" thickBot="1">
      <c r="A58" s="367"/>
      <c r="B58" s="364"/>
      <c r="C58" s="381" t="s">
        <v>532</v>
      </c>
      <c r="D58" s="366"/>
      <c r="E58" s="366"/>
      <c r="F58" s="382"/>
      <c r="G58" s="333"/>
      <c r="H58" s="333"/>
      <c r="I58" s="289"/>
      <c r="J58" s="317"/>
      <c r="K58" s="1"/>
      <c r="N58" s="179"/>
      <c r="O58" s="179"/>
      <c r="P58" s="179"/>
      <c r="Q58" s="179"/>
      <c r="R58" s="179"/>
      <c r="S58" s="179"/>
      <c r="V58" s="179"/>
      <c r="W58" s="179"/>
      <c r="X58" s="179"/>
      <c r="Y58" s="179"/>
      <c r="Z58" s="179"/>
      <c r="AA58" s="179"/>
      <c r="AB58" s="179"/>
      <c r="AC58" s="179"/>
    </row>
    <row r="59" spans="1:29">
      <c r="A59" s="410" t="s">
        <v>209</v>
      </c>
      <c r="B59" s="388" t="s">
        <v>490</v>
      </c>
      <c r="C59" s="411" t="s">
        <v>533</v>
      </c>
      <c r="D59" s="387" t="s">
        <v>161</v>
      </c>
      <c r="E59" s="387">
        <v>1</v>
      </c>
      <c r="F59" s="412"/>
      <c r="G59" s="386"/>
      <c r="H59" s="386"/>
      <c r="I59" s="292"/>
      <c r="J59" s="318"/>
      <c r="K59" s="1"/>
      <c r="O59" s="177">
        <f t="shared" ref="O59:O62" si="61">IF(ISBLANK(I59), 0,1)</f>
        <v>0</v>
      </c>
      <c r="P59" s="178">
        <f t="shared" ref="P59:P62" si="62">IF(G59="x",1,0)</f>
        <v>0</v>
      </c>
      <c r="Q59" s="178">
        <f t="shared" ref="Q59:Q62" si="63">IF(ISBLANK(I59), 0,1)</f>
        <v>0</v>
      </c>
      <c r="V59" s="177">
        <f t="shared" ref="V59:V62" si="64">IF(F59="x",1,0)</f>
        <v>0</v>
      </c>
      <c r="W59" s="177">
        <f t="shared" ref="W59:W62" si="65">IF(G59="x",1,0)</f>
        <v>0</v>
      </c>
      <c r="X59" s="177">
        <f t="shared" ref="X59:X62" si="66">IF(H59="x",1,0)</f>
        <v>0</v>
      </c>
      <c r="Y59" s="177">
        <f t="shared" ref="Y59:Y62" si="67">IF(ISBLANK(H59), 0,1)</f>
        <v>0</v>
      </c>
      <c r="Z59" s="179"/>
      <c r="AA59" s="179"/>
      <c r="AB59" s="179"/>
      <c r="AC59" s="179"/>
    </row>
    <row r="60" spans="1:29" ht="40.799999999999997">
      <c r="A60" s="387" t="s">
        <v>210</v>
      </c>
      <c r="B60" s="388" t="s">
        <v>490</v>
      </c>
      <c r="C60" s="389" t="s">
        <v>534</v>
      </c>
      <c r="D60" s="387" t="s">
        <v>161</v>
      </c>
      <c r="E60" s="387">
        <v>1</v>
      </c>
      <c r="F60" s="413"/>
      <c r="G60" s="390"/>
      <c r="H60" s="390"/>
      <c r="I60" s="292"/>
      <c r="J60" s="318"/>
      <c r="K60" s="1"/>
      <c r="O60" s="177">
        <f t="shared" si="61"/>
        <v>0</v>
      </c>
      <c r="P60" s="178">
        <f t="shared" si="62"/>
        <v>0</v>
      </c>
      <c r="Q60" s="178">
        <f t="shared" si="63"/>
        <v>0</v>
      </c>
      <c r="V60" s="177">
        <f t="shared" si="64"/>
        <v>0</v>
      </c>
      <c r="W60" s="177">
        <f t="shared" si="65"/>
        <v>0</v>
      </c>
      <c r="X60" s="177">
        <f t="shared" si="66"/>
        <v>0</v>
      </c>
      <c r="Y60" s="177">
        <f t="shared" si="67"/>
        <v>0</v>
      </c>
      <c r="Z60" s="179"/>
      <c r="AA60" s="179"/>
      <c r="AB60" s="179"/>
      <c r="AC60" s="179"/>
    </row>
    <row r="61" spans="1:29" ht="20.399999999999999">
      <c r="A61" s="387" t="s">
        <v>211</v>
      </c>
      <c r="B61" s="388" t="s">
        <v>490</v>
      </c>
      <c r="C61" s="389" t="s">
        <v>535</v>
      </c>
      <c r="D61" s="387" t="s">
        <v>161</v>
      </c>
      <c r="E61" s="387">
        <v>1</v>
      </c>
      <c r="F61" s="413"/>
      <c r="G61" s="390"/>
      <c r="H61" s="390"/>
      <c r="I61" s="7"/>
      <c r="J61" s="314"/>
      <c r="K61" s="1"/>
      <c r="O61" s="177">
        <f t="shared" si="61"/>
        <v>0</v>
      </c>
      <c r="P61" s="178">
        <f t="shared" si="62"/>
        <v>0</v>
      </c>
      <c r="Q61" s="178">
        <f t="shared" si="63"/>
        <v>0</v>
      </c>
      <c r="V61" s="177">
        <f t="shared" si="64"/>
        <v>0</v>
      </c>
      <c r="W61" s="177">
        <f t="shared" si="65"/>
        <v>0</v>
      </c>
      <c r="X61" s="177">
        <f t="shared" si="66"/>
        <v>0</v>
      </c>
      <c r="Y61" s="177">
        <f t="shared" si="67"/>
        <v>0</v>
      </c>
      <c r="Z61" s="179"/>
      <c r="AA61" s="179"/>
      <c r="AB61" s="179"/>
      <c r="AC61" s="179"/>
    </row>
    <row r="62" spans="1:29" ht="40.799999999999997">
      <c r="A62" s="387" t="s">
        <v>212</v>
      </c>
      <c r="B62" s="388" t="s">
        <v>490</v>
      </c>
      <c r="C62" s="389" t="s">
        <v>536</v>
      </c>
      <c r="D62" s="387" t="s">
        <v>161</v>
      </c>
      <c r="E62" s="387">
        <v>1</v>
      </c>
      <c r="F62" s="413"/>
      <c r="G62" s="390"/>
      <c r="H62" s="390"/>
      <c r="I62" s="7"/>
      <c r="J62" s="314"/>
      <c r="K62" s="1"/>
      <c r="O62" s="177">
        <f t="shared" si="61"/>
        <v>0</v>
      </c>
      <c r="P62" s="178">
        <f t="shared" si="62"/>
        <v>0</v>
      </c>
      <c r="Q62" s="178">
        <f t="shared" si="63"/>
        <v>0</v>
      </c>
      <c r="V62" s="177">
        <f t="shared" si="64"/>
        <v>0</v>
      </c>
      <c r="W62" s="177">
        <f t="shared" si="65"/>
        <v>0</v>
      </c>
      <c r="X62" s="177">
        <f t="shared" si="66"/>
        <v>0</v>
      </c>
      <c r="Y62" s="177">
        <f t="shared" si="67"/>
        <v>0</v>
      </c>
      <c r="Z62" s="179"/>
      <c r="AA62" s="179"/>
      <c r="AB62" s="179"/>
      <c r="AC62" s="179"/>
    </row>
    <row r="63" spans="1:29" ht="13.8" thickBot="1">
      <c r="A63" s="336"/>
      <c r="B63" s="332"/>
      <c r="C63" s="414" t="s">
        <v>537</v>
      </c>
      <c r="D63" s="338"/>
      <c r="E63" s="338"/>
      <c r="F63" s="334"/>
      <c r="G63" s="334"/>
      <c r="H63" s="334"/>
      <c r="I63" s="4"/>
      <c r="J63" s="309"/>
      <c r="K63" s="1"/>
      <c r="N63" s="179"/>
      <c r="O63" s="179"/>
      <c r="P63" s="179"/>
      <c r="Q63" s="179"/>
      <c r="R63" s="179"/>
      <c r="S63" s="179"/>
      <c r="V63" s="179"/>
      <c r="W63" s="179"/>
      <c r="X63" s="179"/>
      <c r="Y63" s="179"/>
      <c r="Z63" s="179"/>
      <c r="AA63" s="179"/>
      <c r="AB63" s="179"/>
      <c r="AC63" s="179"/>
    </row>
    <row r="64" spans="1:29" ht="13.8" thickBot="1">
      <c r="A64" s="336"/>
      <c r="B64" s="348"/>
      <c r="C64" s="415" t="s">
        <v>538</v>
      </c>
      <c r="D64" s="375"/>
      <c r="E64" s="375"/>
      <c r="F64" s="350"/>
      <c r="G64" s="350"/>
      <c r="H64" s="350"/>
      <c r="I64" s="283"/>
      <c r="J64" s="315"/>
      <c r="K64" s="1"/>
      <c r="N64" s="179"/>
      <c r="O64" s="179"/>
      <c r="P64" s="179"/>
      <c r="Q64" s="179"/>
      <c r="R64" s="179"/>
      <c r="S64" s="179"/>
      <c r="V64" s="179"/>
      <c r="W64" s="179"/>
      <c r="X64" s="179"/>
      <c r="Y64" s="179"/>
      <c r="Z64" s="179"/>
      <c r="AA64" s="179"/>
      <c r="AB64" s="179"/>
      <c r="AC64" s="179"/>
    </row>
    <row r="65" spans="1:57" ht="72.599999999999994">
      <c r="A65" s="351" t="s">
        <v>213</v>
      </c>
      <c r="B65" s="357" t="s">
        <v>469</v>
      </c>
      <c r="C65" s="416" t="s">
        <v>539</v>
      </c>
      <c r="D65" s="351" t="s">
        <v>161</v>
      </c>
      <c r="E65" s="351">
        <v>1</v>
      </c>
      <c r="F65" s="356"/>
      <c r="G65" s="356"/>
      <c r="H65" s="356"/>
      <c r="I65" s="288"/>
      <c r="J65" s="316"/>
      <c r="K65" s="1">
        <v>0</v>
      </c>
      <c r="N65" s="177">
        <f>IF(G65="x",1,0)</f>
        <v>0</v>
      </c>
      <c r="O65" s="177">
        <f>IF(ISBLANK(I65), 0,1)</f>
        <v>0</v>
      </c>
      <c r="P65" s="178">
        <f>IF(G65="x",1,0)</f>
        <v>0</v>
      </c>
      <c r="Q65" s="178">
        <f>IF(ISBLANK(I65), 0,1)</f>
        <v>0</v>
      </c>
      <c r="V65" s="177">
        <f>IF(F65="x",1,0)</f>
        <v>0</v>
      </c>
      <c r="W65" s="177">
        <f>IF(G65="x",1,0)</f>
        <v>0</v>
      </c>
      <c r="X65" s="177">
        <f>IF(H65="x",1,0)</f>
        <v>0</v>
      </c>
      <c r="Y65" s="177">
        <f>IF(ISBLANK(H65), 0,1)</f>
        <v>0</v>
      </c>
      <c r="Z65" s="179"/>
      <c r="AA65" s="179"/>
      <c r="AB65" s="179"/>
      <c r="AC65" s="179"/>
    </row>
    <row r="66" spans="1:57" ht="20.399999999999999">
      <c r="A66" s="351" t="s">
        <v>214</v>
      </c>
      <c r="B66" s="357" t="s">
        <v>540</v>
      </c>
      <c r="C66" s="361" t="s">
        <v>541</v>
      </c>
      <c r="D66" s="351" t="s">
        <v>188</v>
      </c>
      <c r="E66" s="351">
        <v>2</v>
      </c>
      <c r="F66" s="356"/>
      <c r="G66" s="356"/>
      <c r="H66" s="356"/>
      <c r="I66" s="288"/>
      <c r="J66" s="316"/>
      <c r="K66" s="1">
        <v>6</v>
      </c>
      <c r="N66" s="179"/>
      <c r="O66" s="179"/>
      <c r="P66" s="179"/>
      <c r="Q66" s="179"/>
      <c r="R66" s="179">
        <f>IF(G66="x",1,0)</f>
        <v>0</v>
      </c>
      <c r="S66" s="179">
        <f>IF(ISBLANK(I66),0,1)</f>
        <v>0</v>
      </c>
      <c r="T66" s="1"/>
      <c r="U66" s="1"/>
      <c r="V66" s="1"/>
      <c r="Z66" s="180">
        <f>IF(F66="x",1,0)</f>
        <v>0</v>
      </c>
      <c r="AA66" s="180">
        <f>IF(G66="x",1,0)</f>
        <v>0</v>
      </c>
      <c r="AB66" s="180">
        <f>IF(H66="x",1,0)</f>
        <v>0</v>
      </c>
      <c r="AC66" s="180">
        <f>IF(ISBLANK(I66), 0,1)</f>
        <v>0</v>
      </c>
    </row>
    <row r="67" spans="1:57" ht="20.399999999999999">
      <c r="A67" s="370" t="s">
        <v>215</v>
      </c>
      <c r="B67" s="371" t="s">
        <v>542</v>
      </c>
      <c r="C67" s="417" t="s">
        <v>543</v>
      </c>
      <c r="D67" s="370" t="s">
        <v>161</v>
      </c>
      <c r="E67" s="370">
        <v>1</v>
      </c>
      <c r="F67" s="356"/>
      <c r="G67" s="356"/>
      <c r="H67" s="356"/>
      <c r="I67" s="285"/>
      <c r="J67" s="24"/>
      <c r="K67" s="1"/>
      <c r="O67" s="177">
        <f t="shared" ref="O67:O68" si="68">IF(ISBLANK(I67), 0,1)</f>
        <v>0</v>
      </c>
      <c r="P67" s="178">
        <f t="shared" ref="P67:P68" si="69">IF(G67="x",1,0)</f>
        <v>0</v>
      </c>
      <c r="Q67" s="178">
        <f t="shared" ref="Q67:Q68" si="70">IF(ISBLANK(I67), 0,1)</f>
        <v>0</v>
      </c>
      <c r="V67" s="177">
        <f t="shared" ref="V67:V68" si="71">IF(F67="x",1,0)</f>
        <v>0</v>
      </c>
      <c r="W67" s="177">
        <f t="shared" ref="W67:W68" si="72">IF(G67="x",1,0)</f>
        <v>0</v>
      </c>
      <c r="X67" s="177">
        <f t="shared" ref="X67:X68" si="73">IF(H67="x",1,0)</f>
        <v>0</v>
      </c>
      <c r="Y67" s="177">
        <f t="shared" ref="Y67:Y68" si="74">IF(ISBLANK(H67), 0,1)</f>
        <v>0</v>
      </c>
      <c r="Z67" s="179"/>
      <c r="AA67" s="179"/>
      <c r="AB67" s="179"/>
      <c r="AC67" s="179"/>
    </row>
    <row r="68" spans="1:57" ht="81.599999999999994">
      <c r="A68" s="351" t="s">
        <v>216</v>
      </c>
      <c r="B68" s="357" t="s">
        <v>490</v>
      </c>
      <c r="C68" s="361" t="s">
        <v>544</v>
      </c>
      <c r="D68" s="351" t="s">
        <v>161</v>
      </c>
      <c r="E68" s="351">
        <v>1</v>
      </c>
      <c r="F68" s="356"/>
      <c r="G68" s="356"/>
      <c r="H68" s="356"/>
      <c r="I68" s="285"/>
      <c r="J68" s="24"/>
      <c r="K68" s="1"/>
      <c r="O68" s="177">
        <f t="shared" si="68"/>
        <v>0</v>
      </c>
      <c r="P68" s="178">
        <f t="shared" si="69"/>
        <v>0</v>
      </c>
      <c r="Q68" s="178">
        <f t="shared" si="70"/>
        <v>0</v>
      </c>
      <c r="V68" s="177">
        <f t="shared" si="71"/>
        <v>0</v>
      </c>
      <c r="W68" s="177">
        <f t="shared" si="72"/>
        <v>0</v>
      </c>
      <c r="X68" s="177">
        <f t="shared" si="73"/>
        <v>0</v>
      </c>
      <c r="Y68" s="177">
        <f t="shared" si="74"/>
        <v>0</v>
      </c>
      <c r="Z68" s="179"/>
      <c r="AA68" s="179"/>
      <c r="AB68" s="179"/>
      <c r="AC68" s="179"/>
    </row>
    <row r="69" spans="1:57">
      <c r="A69" s="351" t="s">
        <v>217</v>
      </c>
      <c r="B69" s="357" t="s">
        <v>490</v>
      </c>
      <c r="C69" s="361" t="s">
        <v>545</v>
      </c>
      <c r="D69" s="351" t="s">
        <v>188</v>
      </c>
      <c r="E69" s="351">
        <v>2</v>
      </c>
      <c r="F69" s="356"/>
      <c r="G69" s="356"/>
      <c r="H69" s="356"/>
      <c r="I69" s="285"/>
      <c r="J69" s="24"/>
      <c r="K69" s="1"/>
      <c r="N69" s="179"/>
      <c r="O69" s="179"/>
      <c r="P69" s="179"/>
      <c r="Q69" s="179"/>
      <c r="R69" s="179"/>
      <c r="S69" s="179"/>
      <c r="T69" s="1">
        <f>IF(G69="x",1,0)</f>
        <v>0</v>
      </c>
      <c r="U69" s="1">
        <f>IF(ISBLANK(I69),0,1)</f>
        <v>0</v>
      </c>
      <c r="V69" s="1"/>
      <c r="W69" s="179"/>
      <c r="X69" s="179"/>
      <c r="Y69" s="179"/>
      <c r="Z69" s="180">
        <f>IF(F69="x",1,0)</f>
        <v>0</v>
      </c>
      <c r="AA69" s="180">
        <f>IF(G69="x",1,0)</f>
        <v>0</v>
      </c>
      <c r="AB69" s="180">
        <f>IF(H69="x",1,0)</f>
        <v>0</v>
      </c>
      <c r="AC69" s="180">
        <f>IF(ISBLANK(I69), 0,1)</f>
        <v>0</v>
      </c>
    </row>
    <row r="70" spans="1:57" ht="51">
      <c r="A70" s="370" t="s">
        <v>218</v>
      </c>
      <c r="B70" s="371" t="s">
        <v>546</v>
      </c>
      <c r="C70" s="417" t="s">
        <v>547</v>
      </c>
      <c r="D70" s="370"/>
      <c r="E70" s="370">
        <v>3</v>
      </c>
      <c r="F70" s="356"/>
      <c r="G70" s="356"/>
      <c r="H70" s="356"/>
      <c r="I70" s="285"/>
      <c r="J70" s="24"/>
      <c r="K70" s="1"/>
      <c r="N70" s="179"/>
      <c r="O70" s="179"/>
      <c r="P70" s="179"/>
      <c r="Q70" s="179"/>
      <c r="R70" s="179"/>
      <c r="S70" s="179"/>
      <c r="V70" s="179"/>
      <c r="W70" s="179"/>
      <c r="X70" s="179"/>
      <c r="Y70" s="179"/>
      <c r="Z70" s="179"/>
      <c r="AA70" s="179"/>
      <c r="AB70" s="179"/>
      <c r="AC70" s="179"/>
      <c r="AD70" s="177">
        <f>IF(F70="x",1,0)</f>
        <v>0</v>
      </c>
      <c r="AE70" s="177">
        <f>IF(G70="x",1,0)</f>
        <v>0</v>
      </c>
      <c r="AF70" s="177">
        <f>IF(H70="x",1,0)</f>
        <v>0</v>
      </c>
      <c r="AG70" s="177">
        <f>IF(ISBLANK(I70), 0,1)</f>
        <v>0</v>
      </c>
    </row>
    <row r="71" spans="1:57" s="31" customFormat="1">
      <c r="A71" s="370" t="s">
        <v>219</v>
      </c>
      <c r="B71" s="371" t="s">
        <v>548</v>
      </c>
      <c r="C71" s="417" t="s">
        <v>549</v>
      </c>
      <c r="D71" s="370"/>
      <c r="E71" s="370" t="s">
        <v>356</v>
      </c>
      <c r="F71" s="356"/>
      <c r="G71" s="356"/>
      <c r="H71" s="356"/>
      <c r="I71" s="285"/>
      <c r="J71" s="24"/>
      <c r="K71" s="1"/>
      <c r="N71" s="179"/>
      <c r="O71" s="179"/>
      <c r="P71" s="179"/>
      <c r="Q71" s="179"/>
      <c r="R71" s="179"/>
      <c r="S71" s="179"/>
      <c r="T71" s="179"/>
      <c r="U71" s="179"/>
      <c r="V71" s="177">
        <f>IF(F71="x",1,0)</f>
        <v>0</v>
      </c>
      <c r="W71" s="177">
        <f>IF(G71="x",1,0)</f>
        <v>0</v>
      </c>
      <c r="X71" s="177">
        <f>IF(H71="x",1,0)</f>
        <v>0</v>
      </c>
      <c r="Y71" s="177">
        <f>IF(ISBLANK(H71), 0,1)</f>
        <v>0</v>
      </c>
      <c r="Z71" s="179"/>
      <c r="AA71" s="179"/>
      <c r="AB71" s="179"/>
      <c r="AC71" s="179"/>
      <c r="AD71" s="177"/>
      <c r="AE71" s="177"/>
      <c r="AF71" s="177"/>
      <c r="AG71" s="177"/>
      <c r="AH71" s="177">
        <f>IF(F71="x",1,0)</f>
        <v>0</v>
      </c>
      <c r="AI71" s="177">
        <f>IF(G71="x",1,0)</f>
        <v>0</v>
      </c>
      <c r="AJ71" s="177">
        <f>IF(H71="x",1,0)</f>
        <v>0</v>
      </c>
      <c r="AK71" s="177">
        <f>IF(ISBLANK(I71), 0,1)</f>
        <v>0</v>
      </c>
      <c r="AL71" s="177"/>
      <c r="AM71" s="177"/>
      <c r="AN71" s="177"/>
      <c r="AO71" s="177"/>
      <c r="AP71" s="179"/>
      <c r="AQ71" s="179"/>
      <c r="AR71" s="179"/>
      <c r="AS71" s="179"/>
      <c r="AT71" s="177">
        <f>IF(F71="x",1,0)</f>
        <v>0</v>
      </c>
      <c r="AU71" s="177">
        <f>IF(G71="x",1,0)</f>
        <v>0</v>
      </c>
      <c r="AV71" s="177">
        <f>IF(H71="x",1,0)</f>
        <v>0</v>
      </c>
      <c r="AW71" s="177">
        <f>IF(ISBLANK(I71), 0,1)</f>
        <v>0</v>
      </c>
      <c r="AX71" s="179"/>
      <c r="AY71" s="179"/>
      <c r="AZ71" s="179"/>
      <c r="BA71" s="179"/>
      <c r="BB71" s="177"/>
      <c r="BC71" s="177"/>
      <c r="BD71" s="177"/>
      <c r="BE71" s="177"/>
    </row>
    <row r="72" spans="1:57" ht="30.6">
      <c r="A72" s="370" t="s">
        <v>220</v>
      </c>
      <c r="B72" s="371" t="s">
        <v>548</v>
      </c>
      <c r="C72" s="417" t="s">
        <v>550</v>
      </c>
      <c r="D72" s="362"/>
      <c r="E72" s="370" t="s">
        <v>274</v>
      </c>
      <c r="F72" s="356"/>
      <c r="G72" s="356"/>
      <c r="H72" s="356"/>
      <c r="I72" s="285"/>
      <c r="J72" s="24"/>
      <c r="K72" s="1"/>
      <c r="N72" s="179"/>
      <c r="O72" s="179"/>
      <c r="P72" s="179"/>
      <c r="Q72" s="179"/>
      <c r="R72" s="179"/>
      <c r="S72" s="179"/>
      <c r="T72" s="1"/>
      <c r="U72" s="1"/>
      <c r="V72" s="1"/>
      <c r="W72" s="179"/>
      <c r="X72" s="179"/>
      <c r="Y72" s="179"/>
      <c r="Z72" s="180">
        <f>IF(F72="x",1,0)</f>
        <v>0</v>
      </c>
      <c r="AA72" s="180">
        <f>IF(G72="x",1,0)</f>
        <v>0</v>
      </c>
      <c r="AB72" s="180">
        <f>IF(H72="x",1,0)</f>
        <v>0</v>
      </c>
      <c r="AC72" s="180">
        <f>IF(ISBLANK(I72), 0,1)</f>
        <v>0</v>
      </c>
      <c r="AL72" s="177">
        <f>IF(F72="x",1,0)</f>
        <v>0</v>
      </c>
      <c r="AM72" s="177">
        <f>IF(G72="x",1,0)</f>
        <v>0</v>
      </c>
      <c r="AN72" s="177">
        <f>IF(H72="x",1,0)</f>
        <v>0</v>
      </c>
      <c r="AO72" s="177">
        <f>IF(ISBLANK(I72), 0,1)</f>
        <v>0</v>
      </c>
    </row>
    <row r="73" spans="1:57" ht="30.6">
      <c r="A73" s="370" t="s">
        <v>221</v>
      </c>
      <c r="B73" s="371" t="s">
        <v>548</v>
      </c>
      <c r="C73" s="417" t="s">
        <v>551</v>
      </c>
      <c r="D73" s="362"/>
      <c r="E73" s="370" t="s">
        <v>271</v>
      </c>
      <c r="F73" s="356"/>
      <c r="G73" s="356"/>
      <c r="H73" s="356"/>
      <c r="I73" s="285"/>
      <c r="J73" s="24"/>
      <c r="K73" s="1"/>
      <c r="N73" s="179"/>
      <c r="O73" s="179"/>
      <c r="P73" s="179"/>
      <c r="Q73" s="179"/>
      <c r="R73" s="179"/>
      <c r="S73" s="179"/>
      <c r="V73" s="179"/>
      <c r="W73" s="179"/>
      <c r="X73" s="179"/>
      <c r="Y73" s="179"/>
      <c r="Z73" s="179"/>
      <c r="AA73" s="179"/>
      <c r="AB73" s="179"/>
      <c r="AC73" s="179"/>
      <c r="AD73" s="177">
        <f>IF(F73="x",1,0)</f>
        <v>0</v>
      </c>
      <c r="AE73" s="177">
        <f>IF(G73="x",1,0)</f>
        <v>0</v>
      </c>
      <c r="AF73" s="177">
        <f>IF(H73="x",1,0)</f>
        <v>0</v>
      </c>
      <c r="AG73" s="177">
        <f>IF(ISBLANK(I73), 0,1)</f>
        <v>0</v>
      </c>
    </row>
    <row r="74" spans="1:57" ht="40.799999999999997">
      <c r="A74" s="370" t="s">
        <v>222</v>
      </c>
      <c r="B74" s="371" t="s">
        <v>548</v>
      </c>
      <c r="C74" s="417" t="s">
        <v>552</v>
      </c>
      <c r="D74" s="362"/>
      <c r="E74" s="370" t="s">
        <v>274</v>
      </c>
      <c r="F74" s="356"/>
      <c r="G74" s="356"/>
      <c r="H74" s="356"/>
      <c r="I74" s="285"/>
      <c r="J74" s="24"/>
      <c r="K74" s="1"/>
      <c r="N74" s="179"/>
      <c r="O74" s="179"/>
      <c r="P74" s="179"/>
      <c r="Q74" s="179"/>
      <c r="R74" s="179"/>
      <c r="S74" s="179"/>
      <c r="T74" s="1"/>
      <c r="U74" s="1"/>
      <c r="V74" s="1"/>
      <c r="W74" s="179"/>
      <c r="X74" s="179"/>
      <c r="Y74" s="179"/>
      <c r="Z74" s="180">
        <f t="shared" ref="Z74:Z79" si="75">IF(F74="x",1,0)</f>
        <v>0</v>
      </c>
      <c r="AA74" s="180">
        <f t="shared" ref="AA74:AA79" si="76">IF(G74="x",1,0)</f>
        <v>0</v>
      </c>
      <c r="AB74" s="180">
        <f t="shared" ref="AB74:AB79" si="77">IF(H74="x",1,0)</f>
        <v>0</v>
      </c>
      <c r="AC74" s="180">
        <f t="shared" ref="AC74:AC79" si="78">IF(ISBLANK(I74), 0,1)</f>
        <v>0</v>
      </c>
      <c r="AL74" s="177">
        <f t="shared" ref="AL74:AL79" si="79">IF(F74="x",1,0)</f>
        <v>0</v>
      </c>
      <c r="AM74" s="177">
        <f t="shared" ref="AM74:AM79" si="80">IF(G74="x",1,0)</f>
        <v>0</v>
      </c>
      <c r="AN74" s="177">
        <f t="shared" ref="AN74:AN79" si="81">IF(H74="x",1,0)</f>
        <v>0</v>
      </c>
      <c r="AO74" s="177">
        <f t="shared" ref="AO74:AO79" si="82">IF(ISBLANK(I74), 0,1)</f>
        <v>0</v>
      </c>
    </row>
    <row r="75" spans="1:57" ht="40.799999999999997">
      <c r="A75" s="370" t="s">
        <v>223</v>
      </c>
      <c r="B75" s="371" t="s">
        <v>548</v>
      </c>
      <c r="C75" s="417" t="s">
        <v>553</v>
      </c>
      <c r="D75" s="362"/>
      <c r="E75" s="370" t="s">
        <v>274</v>
      </c>
      <c r="F75" s="356"/>
      <c r="G75" s="356"/>
      <c r="H75" s="356"/>
      <c r="I75" s="285"/>
      <c r="J75" s="24"/>
      <c r="K75" s="1"/>
      <c r="N75" s="179"/>
      <c r="O75" s="179"/>
      <c r="P75" s="179"/>
      <c r="Q75" s="179"/>
      <c r="R75" s="179"/>
      <c r="S75" s="179"/>
      <c r="T75" s="1"/>
      <c r="U75" s="1"/>
      <c r="V75" s="1"/>
      <c r="W75" s="179"/>
      <c r="X75" s="179"/>
      <c r="Y75" s="179"/>
      <c r="Z75" s="180">
        <f t="shared" si="75"/>
        <v>0</v>
      </c>
      <c r="AA75" s="180">
        <f t="shared" si="76"/>
        <v>0</v>
      </c>
      <c r="AB75" s="180">
        <f t="shared" si="77"/>
        <v>0</v>
      </c>
      <c r="AC75" s="180">
        <f t="shared" si="78"/>
        <v>0</v>
      </c>
      <c r="AL75" s="177">
        <f t="shared" si="79"/>
        <v>0</v>
      </c>
      <c r="AM75" s="177">
        <f t="shared" si="80"/>
        <v>0</v>
      </c>
      <c r="AN75" s="177">
        <f t="shared" si="81"/>
        <v>0</v>
      </c>
      <c r="AO75" s="177">
        <f t="shared" si="82"/>
        <v>0</v>
      </c>
    </row>
    <row r="76" spans="1:57" ht="20.399999999999999">
      <c r="A76" s="370" t="s">
        <v>224</v>
      </c>
      <c r="B76" s="371" t="s">
        <v>548</v>
      </c>
      <c r="C76" s="417" t="s">
        <v>554</v>
      </c>
      <c r="D76" s="362"/>
      <c r="E76" s="370" t="s">
        <v>274</v>
      </c>
      <c r="F76" s="356"/>
      <c r="G76" s="356"/>
      <c r="H76" s="356"/>
      <c r="I76" s="285"/>
      <c r="J76" s="24"/>
      <c r="K76" s="1"/>
      <c r="N76" s="179"/>
      <c r="O76" s="179"/>
      <c r="P76" s="179"/>
      <c r="Q76" s="179"/>
      <c r="R76" s="179"/>
      <c r="S76" s="179"/>
      <c r="T76" s="1"/>
      <c r="U76" s="1"/>
      <c r="V76" s="1"/>
      <c r="W76" s="179"/>
      <c r="X76" s="179"/>
      <c r="Y76" s="179"/>
      <c r="Z76" s="180">
        <f t="shared" si="75"/>
        <v>0</v>
      </c>
      <c r="AA76" s="180">
        <f t="shared" si="76"/>
        <v>0</v>
      </c>
      <c r="AB76" s="180">
        <f t="shared" si="77"/>
        <v>0</v>
      </c>
      <c r="AC76" s="180">
        <f t="shared" si="78"/>
        <v>0</v>
      </c>
      <c r="AL76" s="177">
        <f t="shared" si="79"/>
        <v>0</v>
      </c>
      <c r="AM76" s="177">
        <f t="shared" si="80"/>
        <v>0</v>
      </c>
      <c r="AN76" s="177">
        <f t="shared" si="81"/>
        <v>0</v>
      </c>
      <c r="AO76" s="177">
        <f t="shared" si="82"/>
        <v>0</v>
      </c>
    </row>
    <row r="77" spans="1:57" ht="40.799999999999997">
      <c r="A77" s="370" t="s">
        <v>225</v>
      </c>
      <c r="B77" s="371" t="s">
        <v>548</v>
      </c>
      <c r="C77" s="417" t="s">
        <v>555</v>
      </c>
      <c r="D77" s="418"/>
      <c r="E77" s="370" t="s">
        <v>274</v>
      </c>
      <c r="F77" s="356"/>
      <c r="G77" s="356"/>
      <c r="H77" s="356"/>
      <c r="I77" s="285"/>
      <c r="J77" s="24"/>
      <c r="K77" s="1"/>
      <c r="N77" s="179"/>
      <c r="O77" s="179"/>
      <c r="P77" s="179"/>
      <c r="Q77" s="179"/>
      <c r="R77" s="179"/>
      <c r="S77" s="179"/>
      <c r="T77" s="1"/>
      <c r="U77" s="1"/>
      <c r="V77" s="1"/>
      <c r="W77" s="179"/>
      <c r="X77" s="179"/>
      <c r="Y77" s="179"/>
      <c r="Z77" s="180">
        <f t="shared" si="75"/>
        <v>0</v>
      </c>
      <c r="AA77" s="180">
        <f t="shared" si="76"/>
        <v>0</v>
      </c>
      <c r="AB77" s="180">
        <f t="shared" si="77"/>
        <v>0</v>
      </c>
      <c r="AC77" s="180">
        <f t="shared" si="78"/>
        <v>0</v>
      </c>
      <c r="AL77" s="177">
        <f t="shared" si="79"/>
        <v>0</v>
      </c>
      <c r="AM77" s="177">
        <f t="shared" si="80"/>
        <v>0</v>
      </c>
      <c r="AN77" s="177">
        <f t="shared" si="81"/>
        <v>0</v>
      </c>
      <c r="AO77" s="177">
        <f t="shared" si="82"/>
        <v>0</v>
      </c>
    </row>
    <row r="78" spans="1:57" ht="40.799999999999997">
      <c r="A78" s="370" t="s">
        <v>226</v>
      </c>
      <c r="B78" s="371" t="s">
        <v>548</v>
      </c>
      <c r="C78" s="417" t="s">
        <v>556</v>
      </c>
      <c r="D78" s="418"/>
      <c r="E78" s="370" t="s">
        <v>274</v>
      </c>
      <c r="F78" s="356"/>
      <c r="G78" s="356"/>
      <c r="H78" s="356"/>
      <c r="I78" s="285"/>
      <c r="J78" s="24"/>
      <c r="K78" s="1"/>
      <c r="N78" s="179"/>
      <c r="O78" s="179"/>
      <c r="P78" s="179"/>
      <c r="Q78" s="179"/>
      <c r="R78" s="179"/>
      <c r="S78" s="179"/>
      <c r="T78" s="1"/>
      <c r="U78" s="1"/>
      <c r="V78" s="1"/>
      <c r="W78" s="179"/>
      <c r="X78" s="179"/>
      <c r="Y78" s="179"/>
      <c r="Z78" s="180">
        <f t="shared" si="75"/>
        <v>0</v>
      </c>
      <c r="AA78" s="180">
        <f t="shared" si="76"/>
        <v>0</v>
      </c>
      <c r="AB78" s="180">
        <f t="shared" si="77"/>
        <v>0</v>
      </c>
      <c r="AC78" s="180">
        <f t="shared" si="78"/>
        <v>0</v>
      </c>
      <c r="AL78" s="177">
        <f t="shared" si="79"/>
        <v>0</v>
      </c>
      <c r="AM78" s="177">
        <f t="shared" si="80"/>
        <v>0</v>
      </c>
      <c r="AN78" s="177">
        <f t="shared" si="81"/>
        <v>0</v>
      </c>
      <c r="AO78" s="177">
        <f t="shared" si="82"/>
        <v>0</v>
      </c>
    </row>
    <row r="79" spans="1:57" ht="40.799999999999997">
      <c r="A79" s="370" t="s">
        <v>362</v>
      </c>
      <c r="B79" s="371" t="s">
        <v>548</v>
      </c>
      <c r="C79" s="417" t="s">
        <v>557</v>
      </c>
      <c r="D79" s="418"/>
      <c r="E79" s="370" t="s">
        <v>274</v>
      </c>
      <c r="F79" s="356"/>
      <c r="G79" s="356"/>
      <c r="H79" s="356"/>
      <c r="I79" s="285"/>
      <c r="J79" s="24"/>
      <c r="K79" s="1"/>
      <c r="N79" s="179"/>
      <c r="O79" s="179"/>
      <c r="P79" s="179"/>
      <c r="Q79" s="179"/>
      <c r="R79" s="179"/>
      <c r="S79" s="179"/>
      <c r="T79" s="1"/>
      <c r="U79" s="1"/>
      <c r="V79" s="1"/>
      <c r="W79" s="179"/>
      <c r="X79" s="179"/>
      <c r="Y79" s="179"/>
      <c r="Z79" s="180">
        <f t="shared" si="75"/>
        <v>0</v>
      </c>
      <c r="AA79" s="180">
        <f t="shared" si="76"/>
        <v>0</v>
      </c>
      <c r="AB79" s="180">
        <f t="shared" si="77"/>
        <v>0</v>
      </c>
      <c r="AC79" s="180">
        <f t="shared" si="78"/>
        <v>0</v>
      </c>
      <c r="AL79" s="177">
        <f t="shared" si="79"/>
        <v>0</v>
      </c>
      <c r="AM79" s="177">
        <f t="shared" si="80"/>
        <v>0</v>
      </c>
      <c r="AN79" s="177">
        <f t="shared" si="81"/>
        <v>0</v>
      </c>
      <c r="AO79" s="177">
        <f t="shared" si="82"/>
        <v>0</v>
      </c>
    </row>
    <row r="80" spans="1:57">
      <c r="A80" s="331"/>
      <c r="B80" s="332"/>
      <c r="C80" s="374" t="s">
        <v>558</v>
      </c>
      <c r="D80" s="375"/>
      <c r="E80" s="375"/>
      <c r="F80" s="419"/>
      <c r="G80" s="350"/>
      <c r="H80" s="350"/>
      <c r="I80" s="283"/>
      <c r="J80" s="315"/>
      <c r="K80" s="1"/>
      <c r="N80" s="179"/>
      <c r="O80" s="179"/>
      <c r="P80" s="179"/>
      <c r="Q80" s="179"/>
      <c r="R80" s="179"/>
      <c r="S80" s="179"/>
      <c r="V80" s="179"/>
      <c r="W80" s="179"/>
      <c r="X80" s="179"/>
      <c r="Y80" s="179"/>
      <c r="Z80" s="179"/>
      <c r="AA80" s="179"/>
      <c r="AB80" s="179"/>
      <c r="AC80" s="179"/>
    </row>
    <row r="81" spans="1:41" ht="20.399999999999999">
      <c r="A81" s="387" t="s">
        <v>227</v>
      </c>
      <c r="B81" s="357" t="s">
        <v>490</v>
      </c>
      <c r="C81" s="420" t="s">
        <v>559</v>
      </c>
      <c r="D81" s="351" t="s">
        <v>161</v>
      </c>
      <c r="E81" s="351">
        <v>1</v>
      </c>
      <c r="F81" s="421"/>
      <c r="G81" s="421"/>
      <c r="H81" s="421"/>
      <c r="I81" s="298"/>
      <c r="J81" s="320"/>
      <c r="K81" s="1"/>
      <c r="O81" s="177">
        <f>IF(ISBLANK(I81), 0,1)</f>
        <v>0</v>
      </c>
      <c r="P81" s="178">
        <f>IF(G81="x",1,0)</f>
        <v>0</v>
      </c>
      <c r="Q81" s="178">
        <f>IF(ISBLANK(I81), 0,1)</f>
        <v>0</v>
      </c>
      <c r="V81" s="177">
        <f>IF(F81="x",1,0)</f>
        <v>0</v>
      </c>
      <c r="W81" s="177">
        <f>IF(G81="x",1,0)</f>
        <v>0</v>
      </c>
      <c r="X81" s="177">
        <f>IF(H81="x",1,0)</f>
        <v>0</v>
      </c>
      <c r="Y81" s="177">
        <f>IF(ISBLANK(H81), 0,1)</f>
        <v>0</v>
      </c>
      <c r="Z81" s="179"/>
      <c r="AA81" s="179"/>
      <c r="AB81" s="179"/>
      <c r="AC81" s="179"/>
    </row>
    <row r="82" spans="1:41">
      <c r="A82" s="331"/>
      <c r="B82" s="332"/>
      <c r="C82" s="374" t="s">
        <v>560</v>
      </c>
      <c r="D82" s="375"/>
      <c r="E82" s="375"/>
      <c r="F82" s="419"/>
      <c r="G82" s="350"/>
      <c r="H82" s="350"/>
      <c r="I82" s="283"/>
      <c r="J82" s="315"/>
      <c r="K82" s="1"/>
      <c r="N82" s="179"/>
      <c r="O82" s="179"/>
      <c r="P82" s="179"/>
      <c r="Q82" s="179"/>
      <c r="R82" s="179"/>
      <c r="S82" s="179"/>
      <c r="V82" s="179"/>
      <c r="W82" s="179"/>
      <c r="X82" s="179"/>
      <c r="Y82" s="179"/>
      <c r="Z82" s="179"/>
      <c r="AA82" s="179"/>
      <c r="AB82" s="179"/>
      <c r="AC82" s="179"/>
    </row>
    <row r="83" spans="1:41" ht="30.6">
      <c r="A83" s="387" t="s">
        <v>228</v>
      </c>
      <c r="B83" s="357" t="s">
        <v>490</v>
      </c>
      <c r="C83" s="420" t="s">
        <v>561</v>
      </c>
      <c r="D83" s="351" t="s">
        <v>161</v>
      </c>
      <c r="E83" s="351">
        <v>1</v>
      </c>
      <c r="F83" s="421"/>
      <c r="G83" s="421"/>
      <c r="H83" s="421"/>
      <c r="I83" s="298"/>
      <c r="J83" s="320"/>
      <c r="K83" s="1"/>
      <c r="O83" s="177">
        <f t="shared" ref="O83:O84" si="83">IF(ISBLANK(I83), 0,1)</f>
        <v>0</v>
      </c>
      <c r="P83" s="178">
        <f t="shared" ref="P83:P84" si="84">IF(G83="x",1,0)</f>
        <v>0</v>
      </c>
      <c r="Q83" s="178">
        <f t="shared" ref="Q83:Q84" si="85">IF(ISBLANK(I83), 0,1)</f>
        <v>0</v>
      </c>
      <c r="V83" s="177">
        <f t="shared" ref="V83:V84" si="86">IF(F83="x",1,0)</f>
        <v>0</v>
      </c>
      <c r="W83" s="177">
        <f t="shared" ref="W83:W84" si="87">IF(G83="x",1,0)</f>
        <v>0</v>
      </c>
      <c r="X83" s="177">
        <f t="shared" ref="X83:X84" si="88">IF(H83="x",1,0)</f>
        <v>0</v>
      </c>
      <c r="Y83" s="177">
        <f t="shared" ref="Y83:Y84" si="89">IF(ISBLANK(H83), 0,1)</f>
        <v>0</v>
      </c>
      <c r="Z83" s="179"/>
      <c r="AA83" s="179"/>
      <c r="AB83" s="179"/>
      <c r="AC83" s="179"/>
    </row>
    <row r="84" spans="1:41" ht="40.799999999999997">
      <c r="A84" s="387" t="s">
        <v>229</v>
      </c>
      <c r="B84" s="357" t="s">
        <v>490</v>
      </c>
      <c r="C84" s="420" t="s">
        <v>562</v>
      </c>
      <c r="D84" s="351" t="s">
        <v>161</v>
      </c>
      <c r="E84" s="351">
        <v>1</v>
      </c>
      <c r="F84" s="421"/>
      <c r="G84" s="421"/>
      <c r="H84" s="421"/>
      <c r="I84" s="298"/>
      <c r="J84" s="320"/>
      <c r="K84" s="1"/>
      <c r="O84" s="177">
        <f t="shared" si="83"/>
        <v>0</v>
      </c>
      <c r="P84" s="178">
        <f t="shared" si="84"/>
        <v>0</v>
      </c>
      <c r="Q84" s="178">
        <f t="shared" si="85"/>
        <v>0</v>
      </c>
      <c r="V84" s="177">
        <f t="shared" si="86"/>
        <v>0</v>
      </c>
      <c r="W84" s="177">
        <f t="shared" si="87"/>
        <v>0</v>
      </c>
      <c r="X84" s="177">
        <f t="shared" si="88"/>
        <v>0</v>
      </c>
      <c r="Y84" s="177">
        <f t="shared" si="89"/>
        <v>0</v>
      </c>
      <c r="Z84" s="179"/>
      <c r="AA84" s="179"/>
      <c r="AB84" s="179"/>
      <c r="AC84" s="179"/>
    </row>
    <row r="85" spans="1:41" ht="13.8" thickBot="1">
      <c r="A85" s="331"/>
      <c r="B85" s="348"/>
      <c r="C85" s="422" t="s">
        <v>563</v>
      </c>
      <c r="D85" s="375"/>
      <c r="E85" s="375"/>
      <c r="F85" s="419"/>
      <c r="G85" s="350"/>
      <c r="H85" s="350"/>
      <c r="I85" s="283"/>
      <c r="J85" s="315"/>
      <c r="K85" s="1"/>
      <c r="N85" s="179"/>
      <c r="O85" s="179"/>
      <c r="P85" s="179"/>
      <c r="Q85" s="179"/>
      <c r="R85" s="179"/>
      <c r="S85" s="179"/>
      <c r="V85" s="179"/>
      <c r="W85" s="179"/>
      <c r="X85" s="179"/>
      <c r="Y85" s="179"/>
      <c r="Z85" s="179"/>
      <c r="AA85" s="179"/>
      <c r="AB85" s="179"/>
      <c r="AC85" s="179"/>
    </row>
    <row r="86" spans="1:41" ht="13.8" thickTop="1">
      <c r="A86" s="351" t="s">
        <v>230</v>
      </c>
      <c r="B86" s="357" t="s">
        <v>564</v>
      </c>
      <c r="C86" s="423" t="s">
        <v>565</v>
      </c>
      <c r="D86" s="351" t="s">
        <v>161</v>
      </c>
      <c r="E86" s="351">
        <v>1</v>
      </c>
      <c r="F86" s="356"/>
      <c r="G86" s="356"/>
      <c r="H86" s="356"/>
      <c r="I86" s="288"/>
      <c r="J86" s="316"/>
      <c r="K86" s="1">
        <v>0</v>
      </c>
      <c r="N86" s="177">
        <f t="shared" ref="N86:N87" si="90">IF(G86="x",1,0)</f>
        <v>0</v>
      </c>
      <c r="O86" s="177">
        <f t="shared" ref="O86:O87" si="91">IF(ISBLANK(I86), 0,1)</f>
        <v>0</v>
      </c>
      <c r="P86" s="177"/>
      <c r="Q86" s="179"/>
      <c r="R86" s="179"/>
      <c r="S86" s="179"/>
      <c r="V86" s="177">
        <f t="shared" ref="V86:V87" si="92">IF(F86="x",1,0)</f>
        <v>0</v>
      </c>
      <c r="W86" s="177">
        <f t="shared" ref="W86:W87" si="93">IF(G86="x",1,0)</f>
        <v>0</v>
      </c>
      <c r="X86" s="177">
        <f t="shared" ref="X86:X87" si="94">IF(H86="x",1,0)</f>
        <v>0</v>
      </c>
      <c r="Y86" s="177">
        <f t="shared" ref="Y86:Y87" si="95">IF(ISBLANK(H86), 0,1)</f>
        <v>0</v>
      </c>
      <c r="Z86" s="179"/>
      <c r="AA86" s="179"/>
      <c r="AB86" s="179"/>
      <c r="AC86" s="179"/>
    </row>
    <row r="87" spans="1:41">
      <c r="A87" s="351" t="s">
        <v>231</v>
      </c>
      <c r="B87" s="357" t="s">
        <v>564</v>
      </c>
      <c r="C87" s="360" t="s">
        <v>566</v>
      </c>
      <c r="D87" s="351" t="s">
        <v>161</v>
      </c>
      <c r="E87" s="351">
        <v>1</v>
      </c>
      <c r="F87" s="356"/>
      <c r="G87" s="356"/>
      <c r="H87" s="356"/>
      <c r="I87" s="288"/>
      <c r="J87" s="316"/>
      <c r="K87" s="1">
        <v>0</v>
      </c>
      <c r="N87" s="177">
        <f t="shared" si="90"/>
        <v>0</v>
      </c>
      <c r="O87" s="177">
        <f t="shared" si="91"/>
        <v>0</v>
      </c>
      <c r="P87" s="177"/>
      <c r="Q87" s="179"/>
      <c r="R87" s="179"/>
      <c r="S87" s="179"/>
      <c r="V87" s="177">
        <f t="shared" si="92"/>
        <v>0</v>
      </c>
      <c r="W87" s="177">
        <f t="shared" si="93"/>
        <v>0</v>
      </c>
      <c r="X87" s="177">
        <f t="shared" si="94"/>
        <v>0</v>
      </c>
      <c r="Y87" s="177">
        <f t="shared" si="95"/>
        <v>0</v>
      </c>
      <c r="Z87" s="179"/>
      <c r="AA87" s="179"/>
      <c r="AB87" s="179"/>
      <c r="AC87" s="179"/>
    </row>
    <row r="88" spans="1:41" ht="112.2">
      <c r="A88" s="351" t="s">
        <v>232</v>
      </c>
      <c r="B88" s="357" t="s">
        <v>483</v>
      </c>
      <c r="C88" s="359" t="s">
        <v>567</v>
      </c>
      <c r="D88" s="358" t="s">
        <v>168</v>
      </c>
      <c r="E88" s="358" t="s">
        <v>169</v>
      </c>
      <c r="F88" s="356"/>
      <c r="G88" s="356"/>
      <c r="H88" s="356"/>
      <c r="I88" s="288"/>
      <c r="J88" s="316"/>
      <c r="K88" s="1">
        <v>0</v>
      </c>
      <c r="L88" s="27"/>
      <c r="N88" s="179"/>
      <c r="O88" s="179"/>
      <c r="P88" s="179"/>
      <c r="Q88" s="179"/>
      <c r="R88" s="179"/>
      <c r="S88" s="179"/>
      <c r="V88" s="179"/>
      <c r="W88" s="179"/>
      <c r="X88" s="179"/>
      <c r="Y88" s="179"/>
      <c r="Z88" s="179"/>
      <c r="AA88" s="179"/>
      <c r="AB88" s="179"/>
      <c r="AC88" s="179"/>
      <c r="AD88" s="177">
        <f>IF(F88="x",1,0)</f>
        <v>0</v>
      </c>
      <c r="AE88" s="177">
        <f>IF(G88="x",1,0)</f>
        <v>0</v>
      </c>
      <c r="AF88" s="177">
        <f>IF(H88="x",1,0)</f>
        <v>0</v>
      </c>
      <c r="AG88" s="177">
        <f>IF(ISBLANK(I88), 0,1)</f>
        <v>0</v>
      </c>
    </row>
    <row r="89" spans="1:41" ht="13.8" thickBot="1">
      <c r="A89" s="380"/>
      <c r="B89" s="364"/>
      <c r="C89" s="424" t="s">
        <v>568</v>
      </c>
      <c r="D89" s="366"/>
      <c r="E89" s="366"/>
      <c r="F89" s="333"/>
      <c r="G89" s="333"/>
      <c r="H89" s="333"/>
      <c r="I89" s="289"/>
      <c r="J89" s="317"/>
      <c r="K89" s="1"/>
      <c r="N89" s="179"/>
      <c r="O89" s="179"/>
      <c r="P89" s="179"/>
      <c r="Q89" s="179"/>
      <c r="R89" s="179"/>
      <c r="S89" s="179"/>
      <c r="V89" s="179"/>
      <c r="W89" s="179"/>
      <c r="X89" s="179"/>
      <c r="Y89" s="179"/>
      <c r="Z89" s="179"/>
      <c r="AA89" s="179"/>
      <c r="AB89" s="179"/>
      <c r="AC89" s="179"/>
    </row>
    <row r="90" spans="1:41" ht="81.599999999999994">
      <c r="A90" s="425" t="s">
        <v>233</v>
      </c>
      <c r="B90" s="357" t="s">
        <v>569</v>
      </c>
      <c r="C90" s="416" t="s">
        <v>570</v>
      </c>
      <c r="D90" s="351" t="s">
        <v>161</v>
      </c>
      <c r="E90" s="351">
        <v>1</v>
      </c>
      <c r="F90" s="356"/>
      <c r="G90" s="356"/>
      <c r="H90" s="356"/>
      <c r="I90" s="288"/>
      <c r="J90" s="316"/>
      <c r="K90" s="1">
        <v>0</v>
      </c>
      <c r="N90" s="177">
        <f t="shared" ref="N90:N93" si="96">IF(G90="x",1,0)</f>
        <v>0</v>
      </c>
      <c r="O90" s="177">
        <f t="shared" ref="O90:O93" si="97">IF(ISBLANK(I90), 0,1)</f>
        <v>0</v>
      </c>
      <c r="P90" s="178">
        <f t="shared" ref="P90:P91" si="98">IF(G90="x",1,0)</f>
        <v>0</v>
      </c>
      <c r="Q90" s="178">
        <f t="shared" ref="Q90:Q91" si="99">IF(ISBLANK(I90), 0,1)</f>
        <v>0</v>
      </c>
      <c r="V90" s="177">
        <f t="shared" ref="V90:V93" si="100">IF(F90="x",1,0)</f>
        <v>0</v>
      </c>
      <c r="W90" s="177">
        <f t="shared" ref="W90:W93" si="101">IF(G90="x",1,0)</f>
        <v>0</v>
      </c>
      <c r="X90" s="177">
        <f t="shared" ref="X90:X93" si="102">IF(H90="x",1,0)</f>
        <v>0</v>
      </c>
      <c r="Y90" s="177">
        <f t="shared" ref="Y90:Y93" si="103">IF(ISBLANK(H90), 0,1)</f>
        <v>0</v>
      </c>
      <c r="Z90" s="179"/>
      <c r="AA90" s="179"/>
      <c r="AB90" s="179"/>
      <c r="AC90" s="179"/>
    </row>
    <row r="91" spans="1:41" ht="71.400000000000006">
      <c r="A91" s="351" t="s">
        <v>234</v>
      </c>
      <c r="B91" s="352" t="s">
        <v>473</v>
      </c>
      <c r="C91" s="426" t="s">
        <v>571</v>
      </c>
      <c r="D91" s="351" t="s">
        <v>161</v>
      </c>
      <c r="E91" s="351">
        <v>1</v>
      </c>
      <c r="F91" s="356"/>
      <c r="G91" s="356"/>
      <c r="H91" s="356"/>
      <c r="I91" s="288"/>
      <c r="J91" s="316"/>
      <c r="K91" s="1" t="s">
        <v>235</v>
      </c>
      <c r="N91" s="177">
        <f t="shared" si="96"/>
        <v>0</v>
      </c>
      <c r="O91" s="177">
        <f t="shared" si="97"/>
        <v>0</v>
      </c>
      <c r="P91" s="178">
        <f t="shared" si="98"/>
        <v>0</v>
      </c>
      <c r="Q91" s="178">
        <f t="shared" si="99"/>
        <v>0</v>
      </c>
      <c r="V91" s="177">
        <f t="shared" si="100"/>
        <v>0</v>
      </c>
      <c r="W91" s="177">
        <f t="shared" si="101"/>
        <v>0</v>
      </c>
      <c r="X91" s="177">
        <f t="shared" si="102"/>
        <v>0</v>
      </c>
      <c r="Y91" s="177">
        <f t="shared" si="103"/>
        <v>0</v>
      </c>
      <c r="Z91" s="179"/>
      <c r="AA91" s="179"/>
      <c r="AB91" s="179"/>
      <c r="AC91" s="179"/>
    </row>
    <row r="92" spans="1:41" ht="51">
      <c r="A92" s="425" t="s">
        <v>236</v>
      </c>
      <c r="B92" s="357" t="s">
        <v>572</v>
      </c>
      <c r="C92" s="360" t="s">
        <v>573</v>
      </c>
      <c r="D92" s="351" t="s">
        <v>161</v>
      </c>
      <c r="E92" s="351">
        <v>1</v>
      </c>
      <c r="F92" s="427"/>
      <c r="G92" s="356"/>
      <c r="H92" s="356"/>
      <c r="I92" s="288"/>
      <c r="J92" s="316"/>
      <c r="K92" s="1"/>
      <c r="N92" s="177">
        <f t="shared" si="96"/>
        <v>0</v>
      </c>
      <c r="O92" s="177">
        <f t="shared" si="97"/>
        <v>0</v>
      </c>
      <c r="P92" s="177"/>
      <c r="Q92" s="179"/>
      <c r="R92" s="179"/>
      <c r="S92" s="179"/>
      <c r="V92" s="177">
        <f t="shared" si="100"/>
        <v>0</v>
      </c>
      <c r="W92" s="177">
        <f t="shared" si="101"/>
        <v>0</v>
      </c>
      <c r="X92" s="177">
        <f t="shared" si="102"/>
        <v>0</v>
      </c>
      <c r="Y92" s="177">
        <f t="shared" si="103"/>
        <v>0</v>
      </c>
      <c r="Z92" s="179"/>
      <c r="AA92" s="179"/>
      <c r="AB92" s="179"/>
      <c r="AC92" s="179"/>
    </row>
    <row r="93" spans="1:41" ht="81.599999999999994">
      <c r="A93" s="351" t="s">
        <v>574</v>
      </c>
      <c r="B93" s="428" t="s">
        <v>575</v>
      </c>
      <c r="C93" s="361" t="s">
        <v>576</v>
      </c>
      <c r="D93" s="351" t="s">
        <v>161</v>
      </c>
      <c r="E93" s="351">
        <v>1</v>
      </c>
      <c r="F93" s="373"/>
      <c r="G93" s="356"/>
      <c r="H93" s="356"/>
      <c r="I93" s="288"/>
      <c r="J93" s="316"/>
      <c r="K93" s="1"/>
      <c r="N93" s="177">
        <f t="shared" si="96"/>
        <v>0</v>
      </c>
      <c r="O93" s="177">
        <f t="shared" si="97"/>
        <v>0</v>
      </c>
      <c r="P93" s="177"/>
      <c r="Q93" s="179"/>
      <c r="R93" s="179"/>
      <c r="S93" s="179"/>
      <c r="V93" s="177">
        <f t="shared" si="100"/>
        <v>0</v>
      </c>
      <c r="W93" s="177">
        <f t="shared" si="101"/>
        <v>0</v>
      </c>
      <c r="X93" s="177">
        <f t="shared" si="102"/>
        <v>0</v>
      </c>
      <c r="Y93" s="177">
        <f t="shared" si="103"/>
        <v>0</v>
      </c>
      <c r="Z93" s="179"/>
      <c r="AA93" s="179"/>
      <c r="AB93" s="179"/>
      <c r="AC93" s="179"/>
    </row>
    <row r="94" spans="1:41" ht="40.799999999999997">
      <c r="A94" s="370" t="s">
        <v>237</v>
      </c>
      <c r="B94" s="371" t="s">
        <v>577</v>
      </c>
      <c r="C94" s="417" t="s">
        <v>578</v>
      </c>
      <c r="D94" s="370"/>
      <c r="E94" s="370">
        <v>3</v>
      </c>
      <c r="F94" s="373"/>
      <c r="G94" s="356"/>
      <c r="H94" s="356"/>
      <c r="I94" s="288"/>
      <c r="J94" s="316"/>
      <c r="K94" s="1"/>
      <c r="N94" s="179"/>
      <c r="O94" s="179"/>
      <c r="P94" s="179"/>
      <c r="Q94" s="179"/>
      <c r="R94" s="179"/>
      <c r="S94" s="179"/>
      <c r="V94" s="179"/>
      <c r="W94" s="179"/>
      <c r="X94" s="179"/>
      <c r="Y94" s="179"/>
      <c r="Z94" s="179"/>
      <c r="AA94" s="179"/>
      <c r="AB94" s="179"/>
      <c r="AC94" s="179"/>
      <c r="AD94" s="177">
        <f t="shared" ref="AD94:AD95" si="104">IF(F94="x",1,0)</f>
        <v>0</v>
      </c>
      <c r="AE94" s="177">
        <f t="shared" ref="AE94:AE95" si="105">IF(G94="x",1,0)</f>
        <v>0</v>
      </c>
      <c r="AF94" s="177">
        <f t="shared" ref="AF94:AF95" si="106">IF(H94="x",1,0)</f>
        <v>0</v>
      </c>
      <c r="AG94" s="177">
        <f t="shared" ref="AG94:AG95" si="107">IF(ISBLANK(I94), 0,1)</f>
        <v>0</v>
      </c>
    </row>
    <row r="95" spans="1:41" ht="40.799999999999997">
      <c r="A95" s="370" t="s">
        <v>238</v>
      </c>
      <c r="B95" s="371" t="s">
        <v>577</v>
      </c>
      <c r="C95" s="417" t="s">
        <v>579</v>
      </c>
      <c r="D95" s="370"/>
      <c r="E95" s="370">
        <v>3</v>
      </c>
      <c r="F95" s="373"/>
      <c r="G95" s="356"/>
      <c r="H95" s="356"/>
      <c r="I95" s="288"/>
      <c r="J95" s="316"/>
      <c r="K95" s="1"/>
      <c r="N95" s="179"/>
      <c r="O95" s="179"/>
      <c r="P95" s="179"/>
      <c r="Q95" s="179"/>
      <c r="R95" s="179"/>
      <c r="S95" s="179"/>
      <c r="V95" s="179"/>
      <c r="W95" s="179"/>
      <c r="X95" s="179"/>
      <c r="Y95" s="179"/>
      <c r="Z95" s="179"/>
      <c r="AA95" s="179"/>
      <c r="AB95" s="179"/>
      <c r="AC95" s="179"/>
      <c r="AD95" s="177">
        <f t="shared" si="104"/>
        <v>0</v>
      </c>
      <c r="AE95" s="177">
        <f t="shared" si="105"/>
        <v>0</v>
      </c>
      <c r="AF95" s="177">
        <f t="shared" si="106"/>
        <v>0</v>
      </c>
      <c r="AG95" s="177">
        <f t="shared" si="107"/>
        <v>0</v>
      </c>
    </row>
    <row r="96" spans="1:41" ht="40.799999999999997">
      <c r="A96" s="370" t="s">
        <v>239</v>
      </c>
      <c r="B96" s="371" t="s">
        <v>577</v>
      </c>
      <c r="C96" s="417" t="s">
        <v>580</v>
      </c>
      <c r="D96" s="370"/>
      <c r="E96" s="370" t="s">
        <v>274</v>
      </c>
      <c r="F96" s="373"/>
      <c r="G96" s="356"/>
      <c r="H96" s="356"/>
      <c r="I96" s="288"/>
      <c r="J96" s="316"/>
      <c r="K96" s="1"/>
      <c r="N96" s="179"/>
      <c r="O96" s="179"/>
      <c r="P96" s="179"/>
      <c r="Q96" s="179"/>
      <c r="R96" s="179"/>
      <c r="S96" s="179"/>
      <c r="T96" s="1"/>
      <c r="U96" s="1"/>
      <c r="V96" s="1"/>
      <c r="W96" s="179"/>
      <c r="X96" s="179"/>
      <c r="Y96" s="179"/>
      <c r="Z96" s="180">
        <f>IF(F96="x",1,0)</f>
        <v>0</v>
      </c>
      <c r="AA96" s="180">
        <f>IF(G96="x",1,0)</f>
        <v>0</v>
      </c>
      <c r="AB96" s="180">
        <f>IF(H96="x",1,0)</f>
        <v>0</v>
      </c>
      <c r="AC96" s="180">
        <f>IF(ISBLANK(I96), 0,1)</f>
        <v>0</v>
      </c>
      <c r="AL96" s="177">
        <f>IF(F96="x",1,0)</f>
        <v>0</v>
      </c>
      <c r="AM96" s="177">
        <f>IF(G96="x",1,0)</f>
        <v>0</v>
      </c>
      <c r="AN96" s="177">
        <f>IF(H96="x",1,0)</f>
        <v>0</v>
      </c>
      <c r="AO96" s="177">
        <f>IF(ISBLANK(I96), 0,1)</f>
        <v>0</v>
      </c>
    </row>
    <row r="97" spans="1:57" ht="51">
      <c r="A97" s="429" t="s">
        <v>581</v>
      </c>
      <c r="B97" s="430" t="s">
        <v>582</v>
      </c>
      <c r="C97" s="431" t="s">
        <v>583</v>
      </c>
      <c r="D97" s="429"/>
      <c r="E97" s="429">
        <v>1</v>
      </c>
      <c r="F97" s="373"/>
      <c r="G97" s="356"/>
      <c r="H97" s="356"/>
      <c r="I97" s="288"/>
      <c r="J97" s="316"/>
      <c r="K97" s="1"/>
      <c r="N97" s="179"/>
      <c r="O97" s="179"/>
      <c r="P97" s="179"/>
      <c r="Q97" s="179"/>
      <c r="R97" s="179"/>
      <c r="S97" s="179"/>
      <c r="V97" s="177">
        <f>IF(F97="x",1,0)</f>
        <v>0</v>
      </c>
      <c r="W97" s="177">
        <f>IF(G97="x",1,0)</f>
        <v>0</v>
      </c>
      <c r="X97" s="177">
        <f>IF(H97="x",1,0)</f>
        <v>0</v>
      </c>
      <c r="Y97" s="177">
        <f>IF(ISBLANK(H97), 0,1)</f>
        <v>0</v>
      </c>
      <c r="Z97" s="179"/>
      <c r="AA97" s="179"/>
      <c r="AB97" s="179"/>
      <c r="AC97" s="179"/>
    </row>
    <row r="98" spans="1:57" ht="40.799999999999997">
      <c r="A98" s="370" t="s">
        <v>240</v>
      </c>
      <c r="B98" s="371" t="s">
        <v>577</v>
      </c>
      <c r="C98" s="417" t="s">
        <v>584</v>
      </c>
      <c r="D98" s="370"/>
      <c r="E98" s="370" t="s">
        <v>274</v>
      </c>
      <c r="F98" s="373"/>
      <c r="G98" s="356"/>
      <c r="H98" s="356"/>
      <c r="I98" s="285"/>
      <c r="J98" s="24"/>
      <c r="K98" s="1"/>
      <c r="N98" s="179"/>
      <c r="O98" s="179"/>
      <c r="P98" s="179"/>
      <c r="Q98" s="179"/>
      <c r="R98" s="179"/>
      <c r="S98" s="179"/>
      <c r="T98" s="1"/>
      <c r="U98" s="1"/>
      <c r="V98" s="1"/>
      <c r="W98" s="179"/>
      <c r="X98" s="179"/>
      <c r="Y98" s="179"/>
      <c r="Z98" s="180">
        <f t="shared" ref="Z98:Z99" si="108">IF(F98="x",1,0)</f>
        <v>0</v>
      </c>
      <c r="AA98" s="180">
        <f t="shared" ref="AA98:AA99" si="109">IF(G98="x",1,0)</f>
        <v>0</v>
      </c>
      <c r="AB98" s="180">
        <f t="shared" ref="AB98:AB99" si="110">IF(H98="x",1,0)</f>
        <v>0</v>
      </c>
      <c r="AC98" s="180">
        <f t="shared" ref="AC98:AC99" si="111">IF(ISBLANK(I98), 0,1)</f>
        <v>0</v>
      </c>
      <c r="AL98" s="177">
        <f t="shared" ref="AL98:AL99" si="112">IF(F98="x",1,0)</f>
        <v>0</v>
      </c>
      <c r="AM98" s="177">
        <f t="shared" ref="AM98:AM99" si="113">IF(G98="x",1,0)</f>
        <v>0</v>
      </c>
      <c r="AN98" s="177">
        <f t="shared" ref="AN98:AN99" si="114">IF(H98="x",1,0)</f>
        <v>0</v>
      </c>
      <c r="AO98" s="177">
        <f t="shared" ref="AO98:AO99" si="115">IF(ISBLANK(I98), 0,1)</f>
        <v>0</v>
      </c>
    </row>
    <row r="99" spans="1:57" ht="40.799999999999997">
      <c r="A99" s="370" t="s">
        <v>241</v>
      </c>
      <c r="B99" s="371" t="s">
        <v>577</v>
      </c>
      <c r="C99" s="432" t="s">
        <v>585</v>
      </c>
      <c r="D99" s="433"/>
      <c r="E99" s="433" t="s">
        <v>274</v>
      </c>
      <c r="F99" s="434"/>
      <c r="G99" s="390"/>
      <c r="H99" s="390"/>
      <c r="I99" s="7"/>
      <c r="J99" s="314"/>
      <c r="K99" s="1"/>
      <c r="N99" s="179"/>
      <c r="O99" s="179"/>
      <c r="P99" s="179"/>
      <c r="Q99" s="179"/>
      <c r="R99" s="179"/>
      <c r="S99" s="179"/>
      <c r="T99" s="1"/>
      <c r="U99" s="1"/>
      <c r="V99" s="1"/>
      <c r="W99" s="179"/>
      <c r="X99" s="179"/>
      <c r="Y99" s="179"/>
      <c r="Z99" s="180">
        <f t="shared" si="108"/>
        <v>0</v>
      </c>
      <c r="AA99" s="180">
        <f t="shared" si="109"/>
        <v>0</v>
      </c>
      <c r="AB99" s="180">
        <f t="shared" si="110"/>
        <v>0</v>
      </c>
      <c r="AC99" s="180">
        <f t="shared" si="111"/>
        <v>0</v>
      </c>
      <c r="AL99" s="177">
        <f t="shared" si="112"/>
        <v>0</v>
      </c>
      <c r="AM99" s="177">
        <f t="shared" si="113"/>
        <v>0</v>
      </c>
      <c r="AN99" s="177">
        <f t="shared" si="114"/>
        <v>0</v>
      </c>
      <c r="AO99" s="177">
        <f t="shared" si="115"/>
        <v>0</v>
      </c>
    </row>
    <row r="100" spans="1:57" ht="40.799999999999997">
      <c r="A100" s="370" t="s">
        <v>242</v>
      </c>
      <c r="B100" s="371" t="s">
        <v>577</v>
      </c>
      <c r="C100" s="432" t="s">
        <v>586</v>
      </c>
      <c r="D100" s="433"/>
      <c r="E100" s="435" t="s">
        <v>243</v>
      </c>
      <c r="F100" s="434"/>
      <c r="G100" s="390"/>
      <c r="H100" s="390"/>
      <c r="I100" s="7"/>
      <c r="J100" s="314"/>
      <c r="K100" s="1"/>
      <c r="N100" s="179"/>
      <c r="O100" s="179"/>
      <c r="P100" s="179"/>
      <c r="Q100" s="179"/>
      <c r="R100" s="179"/>
      <c r="S100" s="179"/>
      <c r="V100" s="177">
        <f>IF(F100="x",1,0)</f>
        <v>0</v>
      </c>
      <c r="W100" s="177">
        <f>IF(G100="x",1,0)</f>
        <v>0</v>
      </c>
      <c r="X100" s="177">
        <f>IF(H100="x",1,0)</f>
        <v>0</v>
      </c>
      <c r="Y100" s="177">
        <f>IF(ISBLANK(H100), 0,1)</f>
        <v>0</v>
      </c>
      <c r="Z100" s="179"/>
      <c r="AA100" s="179"/>
      <c r="AB100" s="179"/>
      <c r="AC100" s="179"/>
      <c r="AT100" s="177">
        <f>IF(F100="x",1,0)</f>
        <v>0</v>
      </c>
      <c r="AU100" s="177">
        <f>IF(G100="x",1,0)</f>
        <v>0</v>
      </c>
      <c r="AV100" s="177">
        <f>IF(H100="x",1,0)</f>
        <v>0</v>
      </c>
      <c r="AW100" s="177">
        <f>IF(ISBLANK(I100), 0,1)</f>
        <v>0</v>
      </c>
    </row>
    <row r="101" spans="1:57" ht="40.799999999999997">
      <c r="A101" s="370" t="s">
        <v>244</v>
      </c>
      <c r="B101" s="371" t="s">
        <v>577</v>
      </c>
      <c r="C101" s="432" t="s">
        <v>587</v>
      </c>
      <c r="D101" s="433"/>
      <c r="E101" s="433">
        <v>3</v>
      </c>
      <c r="F101" s="434"/>
      <c r="G101" s="390"/>
      <c r="H101" s="390"/>
      <c r="I101" s="7"/>
      <c r="J101" s="314"/>
      <c r="K101" s="1"/>
      <c r="N101" s="179"/>
      <c r="O101" s="179"/>
      <c r="P101" s="179"/>
      <c r="Q101" s="179"/>
      <c r="R101" s="179"/>
      <c r="S101" s="179"/>
      <c r="V101" s="179"/>
      <c r="W101" s="179"/>
      <c r="X101" s="179"/>
      <c r="Y101" s="179"/>
      <c r="Z101" s="179"/>
      <c r="AA101" s="179"/>
      <c r="AB101" s="179"/>
      <c r="AC101" s="179"/>
      <c r="AD101" s="177">
        <f t="shared" ref="AD101:AD102" si="116">IF(F101="x",1,0)</f>
        <v>0</v>
      </c>
      <c r="AE101" s="177">
        <f t="shared" ref="AE101:AE102" si="117">IF(G101="x",1,0)</f>
        <v>0</v>
      </c>
      <c r="AF101" s="177">
        <f t="shared" ref="AF101:AF102" si="118">IF(H101="x",1,0)</f>
        <v>0</v>
      </c>
      <c r="AG101" s="177">
        <f t="shared" ref="AG101:AG102" si="119">IF(ISBLANK(I101), 0,1)</f>
        <v>0</v>
      </c>
    </row>
    <row r="102" spans="1:57" ht="40.799999999999997">
      <c r="A102" s="370" t="s">
        <v>245</v>
      </c>
      <c r="B102" s="371" t="s">
        <v>577</v>
      </c>
      <c r="C102" s="432" t="s">
        <v>588</v>
      </c>
      <c r="D102" s="433"/>
      <c r="E102" s="433">
        <v>3</v>
      </c>
      <c r="F102" s="434"/>
      <c r="G102" s="390"/>
      <c r="H102" s="390"/>
      <c r="I102" s="7"/>
      <c r="J102" s="314"/>
      <c r="K102" s="1"/>
      <c r="N102" s="179"/>
      <c r="O102" s="179"/>
      <c r="P102" s="179"/>
      <c r="Q102" s="179"/>
      <c r="R102" s="179"/>
      <c r="S102" s="179"/>
      <c r="V102" s="179"/>
      <c r="W102" s="179"/>
      <c r="X102" s="179"/>
      <c r="Y102" s="179"/>
      <c r="Z102" s="179"/>
      <c r="AA102" s="179"/>
      <c r="AB102" s="179"/>
      <c r="AC102" s="179"/>
      <c r="AD102" s="177">
        <f t="shared" si="116"/>
        <v>0</v>
      </c>
      <c r="AE102" s="177">
        <f t="shared" si="117"/>
        <v>0</v>
      </c>
      <c r="AF102" s="177">
        <f t="shared" si="118"/>
        <v>0</v>
      </c>
      <c r="AG102" s="177">
        <f t="shared" si="119"/>
        <v>0</v>
      </c>
    </row>
    <row r="103" spans="1:57" ht="40.799999999999997">
      <c r="A103" s="370" t="s">
        <v>246</v>
      </c>
      <c r="B103" s="371" t="s">
        <v>577</v>
      </c>
      <c r="C103" s="417" t="s">
        <v>589</v>
      </c>
      <c r="D103" s="370"/>
      <c r="E103" s="370">
        <v>2</v>
      </c>
      <c r="F103" s="373"/>
      <c r="G103" s="356"/>
      <c r="H103" s="356"/>
      <c r="I103" s="286"/>
      <c r="J103" s="313"/>
      <c r="K103" s="1"/>
      <c r="N103" s="179"/>
      <c r="O103" s="179"/>
      <c r="P103" s="179"/>
      <c r="Q103" s="179"/>
      <c r="R103" s="179"/>
      <c r="S103" s="179"/>
      <c r="T103" s="1"/>
      <c r="U103" s="1"/>
      <c r="V103" s="1"/>
      <c r="W103" s="179"/>
      <c r="X103" s="179"/>
      <c r="Y103" s="179"/>
      <c r="Z103" s="180">
        <f>IF(F103="x",1,0)</f>
        <v>0</v>
      </c>
      <c r="AA103" s="180">
        <f>IF(G103="x",1,0)</f>
        <v>0</v>
      </c>
      <c r="AB103" s="180">
        <f>IF(H103="x",1,0)</f>
        <v>0</v>
      </c>
      <c r="AC103" s="180">
        <f>IF(ISBLANK(I103), 0,1)</f>
        <v>0</v>
      </c>
    </row>
    <row r="104" spans="1:57" ht="40.799999999999997">
      <c r="A104" s="370" t="s">
        <v>590</v>
      </c>
      <c r="B104" s="371" t="s">
        <v>577</v>
      </c>
      <c r="C104" s="417" t="s">
        <v>591</v>
      </c>
      <c r="D104" s="370"/>
      <c r="E104" s="370" t="s">
        <v>247</v>
      </c>
      <c r="F104" s="373"/>
      <c r="G104" s="356"/>
      <c r="H104" s="356"/>
      <c r="I104" s="7"/>
      <c r="J104" s="314"/>
      <c r="K104" s="30"/>
      <c r="L104" s="28"/>
      <c r="N104" s="179"/>
      <c r="O104" s="179"/>
      <c r="P104" s="179"/>
      <c r="Q104" s="179"/>
      <c r="R104" s="179"/>
      <c r="S104" s="179"/>
      <c r="V104" s="179"/>
      <c r="W104" s="179"/>
      <c r="X104" s="179"/>
      <c r="Y104" s="179"/>
      <c r="Z104" s="179"/>
      <c r="AA104" s="179"/>
      <c r="AB104" s="179"/>
      <c r="AC104" s="179"/>
      <c r="AD104" s="177">
        <f>IF(F104="x",1,0)</f>
        <v>0</v>
      </c>
      <c r="AE104" s="177">
        <f>IF(G104="x",1,0)</f>
        <v>0</v>
      </c>
      <c r="AF104" s="177">
        <f>IF(H104="x",1,0)</f>
        <v>0</v>
      </c>
      <c r="AG104" s="177">
        <f>IF(ISBLANK(I104), 0,1)</f>
        <v>0</v>
      </c>
      <c r="BB104" s="177">
        <f>IF(F104="x",1,0)</f>
        <v>0</v>
      </c>
      <c r="BC104" s="177">
        <f>IF(G104="x",1,0)</f>
        <v>0</v>
      </c>
      <c r="BD104" s="177">
        <f>IF(H104="x",1,0)</f>
        <v>0</v>
      </c>
      <c r="BE104" s="177">
        <f>IF(ISBLANK(I104), 0,1)</f>
        <v>0</v>
      </c>
    </row>
    <row r="105" spans="1:57" ht="40.799999999999997">
      <c r="A105" s="370" t="s">
        <v>592</v>
      </c>
      <c r="B105" s="371" t="s">
        <v>577</v>
      </c>
      <c r="C105" s="417" t="s">
        <v>593</v>
      </c>
      <c r="D105" s="370"/>
      <c r="E105" s="370" t="s">
        <v>243</v>
      </c>
      <c r="F105" s="373"/>
      <c r="G105" s="356"/>
      <c r="H105" s="356"/>
      <c r="I105" s="7"/>
      <c r="J105" s="314"/>
      <c r="K105" s="30"/>
      <c r="L105" s="28"/>
      <c r="N105" s="179"/>
      <c r="O105" s="179"/>
      <c r="P105" s="179"/>
      <c r="Q105" s="179"/>
      <c r="R105" s="179"/>
      <c r="S105" s="179"/>
      <c r="V105" s="177">
        <f>IF(F105="x",1,0)</f>
        <v>0</v>
      </c>
      <c r="W105" s="177">
        <f>IF(G105="x",1,0)</f>
        <v>0</v>
      </c>
      <c r="X105" s="177">
        <f>IF(H105="x",1,0)</f>
        <v>0</v>
      </c>
      <c r="Y105" s="177">
        <f>IF(ISBLANK(H105), 0,1)</f>
        <v>0</v>
      </c>
      <c r="Z105" s="179"/>
      <c r="AA105" s="179"/>
      <c r="AB105" s="179"/>
      <c r="AC105" s="179"/>
      <c r="AT105" s="177">
        <f>IF(F105="x",1,0)</f>
        <v>0</v>
      </c>
      <c r="AU105" s="177">
        <f>IF(G105="x",1,0)</f>
        <v>0</v>
      </c>
      <c r="AV105" s="177">
        <f>IF(H105="x",1,0)</f>
        <v>0</v>
      </c>
      <c r="AW105" s="177">
        <f>IF(ISBLANK(I105), 0,1)</f>
        <v>0</v>
      </c>
    </row>
    <row r="106" spans="1:57" ht="20.399999999999999">
      <c r="A106" s="370" t="s">
        <v>248</v>
      </c>
      <c r="B106" s="371" t="s">
        <v>594</v>
      </c>
      <c r="C106" s="417" t="s">
        <v>595</v>
      </c>
      <c r="D106" s="370"/>
      <c r="E106" s="370" t="s">
        <v>249</v>
      </c>
      <c r="F106" s="373"/>
      <c r="G106" s="356"/>
      <c r="H106" s="356"/>
      <c r="I106" s="7"/>
      <c r="J106" s="314"/>
      <c r="K106" s="30"/>
      <c r="L106" s="28"/>
      <c r="N106" s="179"/>
      <c r="O106" s="179"/>
      <c r="P106" s="179"/>
      <c r="Q106" s="179"/>
      <c r="R106" s="179"/>
      <c r="S106" s="179"/>
      <c r="T106" s="1"/>
      <c r="U106" s="1"/>
      <c r="V106" s="1"/>
      <c r="W106" s="179"/>
      <c r="X106" s="179"/>
      <c r="Y106" s="179"/>
      <c r="Z106" s="180">
        <f>IF(F106="x",1,0)</f>
        <v>0</v>
      </c>
      <c r="AA106" s="180">
        <f>IF(G106="x",1,0)</f>
        <v>0</v>
      </c>
      <c r="AB106" s="180">
        <f>IF(H106="x",1,0)</f>
        <v>0</v>
      </c>
      <c r="AC106" s="180">
        <f>IF(ISBLANK(I106), 0,1)</f>
        <v>0</v>
      </c>
      <c r="AX106" s="180">
        <f>IF(F106="x",1,0)</f>
        <v>0</v>
      </c>
      <c r="AY106" s="180">
        <f>IF(G106="x",1,0)</f>
        <v>0</v>
      </c>
      <c r="AZ106" s="180">
        <f>IF(H106="x",1,0)</f>
        <v>0</v>
      </c>
      <c r="BA106" s="180">
        <f>IF(ISBLANK(I106), 0,1)</f>
        <v>0</v>
      </c>
    </row>
    <row r="107" spans="1:57" ht="20.399999999999999">
      <c r="A107" s="476" t="s">
        <v>250</v>
      </c>
      <c r="B107" s="449" t="s">
        <v>596</v>
      </c>
      <c r="C107" s="506" t="s">
        <v>595</v>
      </c>
      <c r="D107" s="476"/>
      <c r="E107" s="476" t="s">
        <v>247</v>
      </c>
      <c r="F107" s="527"/>
      <c r="G107" s="400"/>
      <c r="H107" s="400"/>
      <c r="I107" s="299"/>
      <c r="J107" s="321"/>
      <c r="K107" s="30"/>
      <c r="L107" s="28"/>
      <c r="N107" s="179"/>
      <c r="O107" s="179"/>
      <c r="P107" s="179"/>
      <c r="Q107" s="179"/>
      <c r="R107" s="179"/>
      <c r="S107" s="179"/>
      <c r="V107" s="179"/>
      <c r="W107" s="179"/>
      <c r="X107" s="179"/>
      <c r="Y107" s="179"/>
      <c r="Z107" s="179"/>
      <c r="AA107" s="179"/>
      <c r="AB107" s="179"/>
      <c r="AC107" s="179"/>
      <c r="AD107" s="177">
        <f>IF(F107="x",1,0)</f>
        <v>0</v>
      </c>
      <c r="AE107" s="177">
        <f>IF(G107="x",1,0)</f>
        <v>0</v>
      </c>
      <c r="AF107" s="177">
        <f>IF(H107="x",1,0)</f>
        <v>0</v>
      </c>
      <c r="AG107" s="177">
        <f>IF(ISBLANK(I107), 0,1)</f>
        <v>0</v>
      </c>
      <c r="BB107" s="177">
        <f>IF(F107="x",1,0)</f>
        <v>0</v>
      </c>
      <c r="BC107" s="177">
        <f>IF(G107="x",1,0)</f>
        <v>0</v>
      </c>
      <c r="BD107" s="177">
        <f>IF(H107="x",1,0)</f>
        <v>0</v>
      </c>
      <c r="BE107" s="177">
        <f>IF(ISBLANK(I107), 0,1)</f>
        <v>0</v>
      </c>
    </row>
    <row r="108" spans="1:57" s="26" customFormat="1" ht="51">
      <c r="A108" s="519" t="s">
        <v>355</v>
      </c>
      <c r="B108" s="520" t="s">
        <v>596</v>
      </c>
      <c r="C108" s="521" t="s">
        <v>597</v>
      </c>
      <c r="D108" s="519"/>
      <c r="E108" s="519" t="s">
        <v>356</v>
      </c>
      <c r="F108" s="528"/>
      <c r="G108" s="518"/>
      <c r="H108" s="518"/>
      <c r="I108" s="300"/>
      <c r="J108" s="278"/>
      <c r="K108" s="29"/>
      <c r="L108" s="28"/>
      <c r="N108" s="179"/>
      <c r="O108" s="179"/>
      <c r="P108" s="179"/>
      <c r="Q108" s="179"/>
      <c r="R108" s="179"/>
      <c r="S108" s="179"/>
      <c r="T108" s="179"/>
      <c r="U108" s="179"/>
      <c r="V108" s="177">
        <f>IF(F108="x",1,0)</f>
        <v>0</v>
      </c>
      <c r="W108" s="177">
        <f>IF(G108="x",1,0)</f>
        <v>0</v>
      </c>
      <c r="X108" s="177">
        <f>IF(H108="x",1,0)</f>
        <v>0</v>
      </c>
      <c r="Y108" s="177">
        <f>IF(ISBLANK(H108), 0,1)</f>
        <v>0</v>
      </c>
      <c r="Z108" s="179"/>
      <c r="AA108" s="179"/>
      <c r="AB108" s="179"/>
      <c r="AC108" s="179"/>
      <c r="AD108" s="177"/>
      <c r="AE108" s="177"/>
      <c r="AF108" s="177"/>
      <c r="AG108" s="177"/>
      <c r="AH108" s="177">
        <f>IF(F108="x",1,0)</f>
        <v>0</v>
      </c>
      <c r="AI108" s="177">
        <f>IF(G108="x",1,0)</f>
        <v>0</v>
      </c>
      <c r="AJ108" s="177">
        <f>IF(H108="x",1,0)</f>
        <v>0</v>
      </c>
      <c r="AK108" s="177">
        <f>IF(ISBLANK(I108), 0,1)</f>
        <v>0</v>
      </c>
      <c r="AL108" s="177"/>
      <c r="AM108" s="177"/>
      <c r="AN108" s="177"/>
      <c r="AO108" s="177"/>
      <c r="AP108" s="179"/>
      <c r="AQ108" s="179"/>
      <c r="AR108" s="179"/>
      <c r="AS108" s="179"/>
      <c r="AT108" s="177"/>
      <c r="AU108" s="177"/>
      <c r="AV108" s="177"/>
      <c r="AW108" s="177"/>
      <c r="AX108" s="179"/>
      <c r="AY108" s="179"/>
      <c r="AZ108" s="179"/>
      <c r="BA108" s="179"/>
      <c r="BB108" s="177"/>
      <c r="BC108" s="177"/>
      <c r="BD108" s="177"/>
      <c r="BE108" s="177"/>
    </row>
    <row r="109" spans="1:57" ht="13.8" thickBot="1">
      <c r="A109" s="331"/>
      <c r="B109" s="348"/>
      <c r="C109" s="436" t="s">
        <v>598</v>
      </c>
      <c r="D109" s="375"/>
      <c r="E109" s="375"/>
      <c r="F109" s="350"/>
      <c r="G109" s="437"/>
      <c r="H109" s="437"/>
      <c r="I109" s="265"/>
      <c r="J109" s="315"/>
      <c r="N109" s="179"/>
      <c r="O109" s="179"/>
      <c r="P109" s="179"/>
      <c r="Q109" s="179"/>
      <c r="R109" s="179"/>
      <c r="S109" s="179"/>
      <c r="V109" s="179"/>
      <c r="W109" s="179"/>
      <c r="X109" s="179"/>
      <c r="Y109" s="179"/>
      <c r="Z109" s="179"/>
      <c r="AA109" s="179"/>
      <c r="AB109" s="179"/>
      <c r="AC109" s="179"/>
    </row>
    <row r="110" spans="1:57" ht="30.6">
      <c r="A110" s="351" t="s">
        <v>251</v>
      </c>
      <c r="B110" s="352" t="s">
        <v>473</v>
      </c>
      <c r="C110" s="353" t="s">
        <v>599</v>
      </c>
      <c r="D110" s="358" t="s">
        <v>168</v>
      </c>
      <c r="E110" s="358" t="s">
        <v>169</v>
      </c>
      <c r="F110" s="356"/>
      <c r="G110" s="355"/>
      <c r="H110" s="355"/>
      <c r="I110" s="287"/>
      <c r="J110" s="316"/>
      <c r="K110" s="1">
        <v>0</v>
      </c>
      <c r="N110" s="179"/>
      <c r="O110" s="179"/>
      <c r="P110" s="179"/>
      <c r="Q110" s="179"/>
      <c r="R110" s="179"/>
      <c r="S110" s="179"/>
      <c r="V110" s="179"/>
      <c r="W110" s="179"/>
      <c r="X110" s="179"/>
      <c r="Y110" s="179"/>
      <c r="Z110" s="179"/>
      <c r="AA110" s="179"/>
      <c r="AB110" s="179"/>
      <c r="AC110" s="179"/>
      <c r="AD110" s="177">
        <f t="shared" ref="AD110:AD111" si="120">IF(F110="x",1,0)</f>
        <v>0</v>
      </c>
      <c r="AE110" s="177">
        <f t="shared" ref="AE110:AE111" si="121">IF(G110="x",1,0)</f>
        <v>0</v>
      </c>
      <c r="AF110" s="177">
        <f t="shared" ref="AF110:AF111" si="122">IF(H110="x",1,0)</f>
        <v>0</v>
      </c>
      <c r="AG110" s="177">
        <f t="shared" ref="AG110:AG111" si="123">IF(ISBLANK(I110), 0,1)</f>
        <v>0</v>
      </c>
    </row>
    <row r="111" spans="1:57" ht="30.6">
      <c r="A111" s="351" t="s">
        <v>252</v>
      </c>
      <c r="B111" s="357" t="s">
        <v>505</v>
      </c>
      <c r="C111" s="438" t="s">
        <v>600</v>
      </c>
      <c r="D111" s="358" t="s">
        <v>168</v>
      </c>
      <c r="E111" s="358" t="s">
        <v>169</v>
      </c>
      <c r="F111" s="356"/>
      <c r="G111" s="356"/>
      <c r="H111" s="356"/>
      <c r="I111" s="288"/>
      <c r="J111" s="316"/>
      <c r="K111" s="1">
        <v>1</v>
      </c>
      <c r="N111" s="179"/>
      <c r="O111" s="179"/>
      <c r="P111" s="179"/>
      <c r="Q111" s="179"/>
      <c r="R111" s="179"/>
      <c r="S111" s="179"/>
      <c r="V111" s="179"/>
      <c r="W111" s="179"/>
      <c r="X111" s="179"/>
      <c r="Y111" s="179"/>
      <c r="Z111" s="179"/>
      <c r="AA111" s="179"/>
      <c r="AB111" s="179"/>
      <c r="AC111" s="179"/>
      <c r="AD111" s="177">
        <f t="shared" si="120"/>
        <v>0</v>
      </c>
      <c r="AE111" s="177">
        <f t="shared" si="121"/>
        <v>0</v>
      </c>
      <c r="AF111" s="177">
        <f t="shared" si="122"/>
        <v>0</v>
      </c>
      <c r="AG111" s="177">
        <f t="shared" si="123"/>
        <v>0</v>
      </c>
    </row>
    <row r="112" spans="1:57" ht="34.200000000000003">
      <c r="A112" s="336"/>
      <c r="B112" s="439"/>
      <c r="C112" s="440" t="s">
        <v>601</v>
      </c>
      <c r="D112" s="441"/>
      <c r="E112" s="441"/>
      <c r="F112" s="334"/>
      <c r="G112" s="334"/>
      <c r="H112" s="334"/>
      <c r="I112" s="4"/>
      <c r="J112" s="311"/>
      <c r="K112" s="1"/>
      <c r="N112" s="179"/>
      <c r="O112" s="179"/>
      <c r="P112" s="179"/>
      <c r="Q112" s="179"/>
      <c r="R112" s="179"/>
      <c r="S112" s="179"/>
      <c r="V112" s="179"/>
      <c r="W112" s="179"/>
      <c r="X112" s="179"/>
      <c r="Y112" s="179"/>
      <c r="Z112" s="179"/>
      <c r="AA112" s="179"/>
      <c r="AB112" s="179"/>
      <c r="AC112" s="179"/>
    </row>
    <row r="113" spans="1:57" ht="20.399999999999999">
      <c r="A113" s="370" t="s">
        <v>253</v>
      </c>
      <c r="B113" s="371" t="s">
        <v>546</v>
      </c>
      <c r="C113" s="417" t="s">
        <v>602</v>
      </c>
      <c r="D113" s="442"/>
      <c r="E113" s="442" t="s">
        <v>274</v>
      </c>
      <c r="F113" s="356"/>
      <c r="G113" s="356"/>
      <c r="H113" s="356"/>
      <c r="I113" s="285"/>
      <c r="J113" s="24"/>
      <c r="K113" s="1"/>
      <c r="N113" s="179"/>
      <c r="O113" s="179"/>
      <c r="P113" s="179"/>
      <c r="Q113" s="179"/>
      <c r="R113" s="179"/>
      <c r="S113" s="179"/>
      <c r="T113" s="1"/>
      <c r="U113" s="1"/>
      <c r="V113" s="1"/>
      <c r="W113" s="179"/>
      <c r="X113" s="179"/>
      <c r="Y113" s="179"/>
      <c r="Z113" s="180">
        <f t="shared" ref="Z113:Z115" si="124">IF(F113="x",1,0)</f>
        <v>0</v>
      </c>
      <c r="AA113" s="180">
        <f t="shared" ref="AA113:AA115" si="125">IF(G113="x",1,0)</f>
        <v>0</v>
      </c>
      <c r="AB113" s="180">
        <f t="shared" ref="AB113:AB115" si="126">IF(H113="x",1,0)</f>
        <v>0</v>
      </c>
      <c r="AC113" s="180">
        <f t="shared" ref="AC113:AC115" si="127">IF(ISBLANK(I113), 0,1)</f>
        <v>0</v>
      </c>
      <c r="AL113" s="177">
        <f>IF(F113="x",1,0)</f>
        <v>0</v>
      </c>
      <c r="AM113" s="177">
        <f>IF(G113="x",1,0)</f>
        <v>0</v>
      </c>
      <c r="AN113" s="177">
        <f>IF(H113="x",1,0)</f>
        <v>0</v>
      </c>
      <c r="AO113" s="177">
        <f>IF(ISBLANK(I113), 0,1)</f>
        <v>0</v>
      </c>
    </row>
    <row r="114" spans="1:57" ht="30.6">
      <c r="A114" s="370" t="s">
        <v>254</v>
      </c>
      <c r="B114" s="371" t="s">
        <v>596</v>
      </c>
      <c r="C114" s="417" t="s">
        <v>603</v>
      </c>
      <c r="D114" s="443"/>
      <c r="E114" s="443" t="s">
        <v>189</v>
      </c>
      <c r="F114" s="356"/>
      <c r="G114" s="356"/>
      <c r="H114" s="356"/>
      <c r="I114" s="285"/>
      <c r="J114" s="24"/>
      <c r="K114" s="1"/>
      <c r="N114" s="179"/>
      <c r="O114" s="179"/>
      <c r="P114" s="179"/>
      <c r="Q114" s="179"/>
      <c r="R114" s="179"/>
      <c r="S114" s="179"/>
      <c r="T114" s="1"/>
      <c r="U114" s="1"/>
      <c r="V114" s="1"/>
      <c r="W114" s="179"/>
      <c r="X114" s="179"/>
      <c r="Y114" s="179"/>
      <c r="Z114" s="180">
        <f t="shared" si="124"/>
        <v>0</v>
      </c>
      <c r="AA114" s="180">
        <f t="shared" si="125"/>
        <v>0</v>
      </c>
      <c r="AB114" s="180">
        <f t="shared" si="126"/>
        <v>0</v>
      </c>
      <c r="AC114" s="180">
        <f t="shared" si="127"/>
        <v>0</v>
      </c>
    </row>
    <row r="115" spans="1:57" ht="40.799999999999997">
      <c r="A115" s="370" t="s">
        <v>255</v>
      </c>
      <c r="B115" s="371" t="s">
        <v>604</v>
      </c>
      <c r="C115" s="417" t="s">
        <v>605</v>
      </c>
      <c r="D115" s="443"/>
      <c r="E115" s="443" t="s">
        <v>256</v>
      </c>
      <c r="F115" s="356"/>
      <c r="G115" s="356"/>
      <c r="H115" s="356"/>
      <c r="I115" s="285"/>
      <c r="J115" s="24"/>
      <c r="K115" s="1"/>
      <c r="N115" s="179"/>
      <c r="O115" s="179"/>
      <c r="P115" s="179"/>
      <c r="Q115" s="179"/>
      <c r="R115" s="179"/>
      <c r="S115" s="179"/>
      <c r="T115" s="1"/>
      <c r="U115" s="1"/>
      <c r="V115" s="1"/>
      <c r="W115" s="179"/>
      <c r="X115" s="179"/>
      <c r="Y115" s="179"/>
      <c r="Z115" s="180">
        <f t="shared" si="124"/>
        <v>0</v>
      </c>
      <c r="AA115" s="180">
        <f t="shared" si="125"/>
        <v>0</v>
      </c>
      <c r="AB115" s="180">
        <f t="shared" si="126"/>
        <v>0</v>
      </c>
      <c r="AC115" s="180">
        <f t="shared" si="127"/>
        <v>0</v>
      </c>
    </row>
    <row r="116" spans="1:57" ht="30.6">
      <c r="A116" s="370" t="s">
        <v>257</v>
      </c>
      <c r="B116" s="371" t="s">
        <v>606</v>
      </c>
      <c r="C116" s="444" t="s">
        <v>607</v>
      </c>
      <c r="D116" s="445"/>
      <c r="E116" s="445">
        <v>3</v>
      </c>
      <c r="F116" s="356"/>
      <c r="G116" s="356"/>
      <c r="H116" s="356"/>
      <c r="I116" s="285"/>
      <c r="J116" s="24"/>
      <c r="K116" s="1"/>
      <c r="N116" s="179"/>
      <c r="O116" s="179"/>
      <c r="P116" s="179"/>
      <c r="Q116" s="179"/>
      <c r="R116" s="179"/>
      <c r="S116" s="179"/>
      <c r="V116" s="179"/>
      <c r="W116" s="179"/>
      <c r="X116" s="179"/>
      <c r="Y116" s="179"/>
      <c r="Z116" s="179"/>
      <c r="AA116" s="179"/>
      <c r="AB116" s="179"/>
      <c r="AC116" s="179"/>
      <c r="AD116" s="177">
        <f t="shared" ref="AD116:AD117" si="128">IF(F116="x",1,0)</f>
        <v>0</v>
      </c>
      <c r="AE116" s="177">
        <f t="shared" ref="AE116:AE117" si="129">IF(G116="x",1,0)</f>
        <v>0</v>
      </c>
      <c r="AF116" s="177">
        <f t="shared" ref="AF116:AF117" si="130">IF(H116="x",1,0)</f>
        <v>0</v>
      </c>
      <c r="AG116" s="177">
        <f t="shared" ref="AG116:AG117" si="131">IF(ISBLANK(I116), 0,1)</f>
        <v>0</v>
      </c>
    </row>
    <row r="117" spans="1:57" ht="30.6">
      <c r="A117" s="370" t="s">
        <v>258</v>
      </c>
      <c r="B117" s="371" t="s">
        <v>546</v>
      </c>
      <c r="C117" s="372" t="s">
        <v>608</v>
      </c>
      <c r="D117" s="445"/>
      <c r="E117" s="445">
        <v>3</v>
      </c>
      <c r="F117" s="356"/>
      <c r="G117" s="356"/>
      <c r="H117" s="356"/>
      <c r="I117" s="285"/>
      <c r="J117" s="24"/>
      <c r="K117" s="1"/>
      <c r="N117" s="179"/>
      <c r="O117" s="179"/>
      <c r="P117" s="179"/>
      <c r="Q117" s="179"/>
      <c r="R117" s="179"/>
      <c r="S117" s="179"/>
      <c r="V117" s="179"/>
      <c r="W117" s="179"/>
      <c r="X117" s="179"/>
      <c r="Y117" s="179"/>
      <c r="Z117" s="179"/>
      <c r="AA117" s="179"/>
      <c r="AB117" s="179"/>
      <c r="AC117" s="179"/>
      <c r="AD117" s="177">
        <f t="shared" si="128"/>
        <v>0</v>
      </c>
      <c r="AE117" s="177">
        <f t="shared" si="129"/>
        <v>0</v>
      </c>
      <c r="AF117" s="177">
        <f t="shared" si="130"/>
        <v>0</v>
      </c>
      <c r="AG117" s="177">
        <f t="shared" si="131"/>
        <v>0</v>
      </c>
    </row>
    <row r="118" spans="1:57" ht="20.399999999999999">
      <c r="A118" s="370" t="s">
        <v>259</v>
      </c>
      <c r="B118" s="371" t="s">
        <v>546</v>
      </c>
      <c r="C118" s="372" t="s">
        <v>609</v>
      </c>
      <c r="D118" s="445"/>
      <c r="E118" s="445" t="s">
        <v>356</v>
      </c>
      <c r="F118" s="356"/>
      <c r="G118" s="356"/>
      <c r="H118" s="356"/>
      <c r="I118" s="285"/>
      <c r="J118" s="24"/>
      <c r="K118" s="1"/>
      <c r="N118" s="179"/>
      <c r="O118" s="179"/>
      <c r="P118" s="179"/>
      <c r="Q118" s="179"/>
      <c r="R118" s="179"/>
      <c r="S118" s="179"/>
      <c r="V118" s="177">
        <f>IF(F118="x",1,0)</f>
        <v>0</v>
      </c>
      <c r="W118" s="177">
        <f>IF(G118="x",1,0)</f>
        <v>0</v>
      </c>
      <c r="X118" s="177">
        <f>IF(H118="x",1,0)</f>
        <v>0</v>
      </c>
      <c r="Y118" s="177">
        <f>IF(ISBLANK(H118), 0,1)</f>
        <v>0</v>
      </c>
      <c r="Z118" s="179"/>
      <c r="AA118" s="179"/>
      <c r="AB118" s="179"/>
      <c r="AC118" s="179"/>
      <c r="AH118" s="177">
        <f>IF(F118="x",1,0)</f>
        <v>0</v>
      </c>
      <c r="AI118" s="177">
        <f>IF(G118="x",1,0)</f>
        <v>0</v>
      </c>
      <c r="AJ118" s="177">
        <f>IF(H118="x",1,0)</f>
        <v>0</v>
      </c>
      <c r="AK118" s="177">
        <f>IF(ISBLANK(I118), 0,1)</f>
        <v>0</v>
      </c>
      <c r="AT118" s="177">
        <f>IF(F118="x",1,0)</f>
        <v>0</v>
      </c>
      <c r="AU118" s="177">
        <f>IF(G118="x",1,0)</f>
        <v>0</v>
      </c>
      <c r="AV118" s="177">
        <f>IF(H118="x",1,0)</f>
        <v>0</v>
      </c>
      <c r="AW118" s="177">
        <f>IF(ISBLANK(I118), 0,1)</f>
        <v>0</v>
      </c>
    </row>
    <row r="119" spans="1:57" ht="40.799999999999997">
      <c r="A119" s="442" t="s">
        <v>260</v>
      </c>
      <c r="B119" s="446" t="s">
        <v>577</v>
      </c>
      <c r="C119" s="447" t="s">
        <v>610</v>
      </c>
      <c r="D119" s="445"/>
      <c r="E119" s="445" t="s">
        <v>247</v>
      </c>
      <c r="F119" s="356"/>
      <c r="G119" s="356"/>
      <c r="H119" s="356"/>
      <c r="I119" s="285"/>
      <c r="J119" s="24"/>
      <c r="K119" s="1"/>
      <c r="N119" s="179"/>
      <c r="O119" s="179"/>
      <c r="P119" s="179"/>
      <c r="Q119" s="179"/>
      <c r="R119" s="179"/>
      <c r="S119" s="179"/>
      <c r="V119" s="179"/>
      <c r="W119" s="179"/>
      <c r="X119" s="179"/>
      <c r="Y119" s="179"/>
      <c r="Z119" s="179"/>
      <c r="AA119" s="179"/>
      <c r="AB119" s="179"/>
      <c r="AC119" s="179"/>
      <c r="AD119" s="177">
        <f>IF(F119="x",1,0)</f>
        <v>0</v>
      </c>
      <c r="AE119" s="177">
        <f>IF(G119="x",1,0)</f>
        <v>0</v>
      </c>
      <c r="AF119" s="177">
        <f>IF(H119="x",1,0)</f>
        <v>0</v>
      </c>
      <c r="AG119" s="177">
        <f>IF(ISBLANK(I119), 0,1)</f>
        <v>0</v>
      </c>
      <c r="BB119" s="177">
        <f>IF(F119="x",1,0)</f>
        <v>0</v>
      </c>
      <c r="BC119" s="177">
        <f>IF(G119="x",1,0)</f>
        <v>0</v>
      </c>
      <c r="BD119" s="177">
        <f>IF(H119="x",1,0)</f>
        <v>0</v>
      </c>
      <c r="BE119" s="177">
        <f>IF(ISBLANK(I119), 0,1)</f>
        <v>0</v>
      </c>
    </row>
    <row r="120" spans="1:57" ht="40.799999999999997">
      <c r="A120" s="442" t="s">
        <v>261</v>
      </c>
      <c r="B120" s="446" t="s">
        <v>577</v>
      </c>
      <c r="C120" s="447" t="s">
        <v>611</v>
      </c>
      <c r="D120" s="445"/>
      <c r="E120" s="445" t="s">
        <v>243</v>
      </c>
      <c r="F120" s="356"/>
      <c r="G120" s="356"/>
      <c r="H120" s="356"/>
      <c r="I120" s="285"/>
      <c r="J120" s="24"/>
      <c r="K120" s="1"/>
      <c r="N120" s="179"/>
      <c r="O120" s="179"/>
      <c r="P120" s="179"/>
      <c r="Q120" s="179"/>
      <c r="R120" s="179"/>
      <c r="S120" s="179"/>
      <c r="V120" s="177">
        <f>IF(F120="x",1,0)</f>
        <v>0</v>
      </c>
      <c r="W120" s="177">
        <f>IF(G120="x",1,0)</f>
        <v>0</v>
      </c>
      <c r="X120" s="177">
        <f>IF(H120="x",1,0)</f>
        <v>0</v>
      </c>
      <c r="Y120" s="177">
        <f>IF(ISBLANK(H120), 0,1)</f>
        <v>0</v>
      </c>
      <c r="Z120" s="179"/>
      <c r="AA120" s="179"/>
      <c r="AB120" s="179"/>
      <c r="AC120" s="179"/>
      <c r="AT120" s="177">
        <f>IF(F120="x",1,0)</f>
        <v>0</v>
      </c>
      <c r="AU120" s="177">
        <f>IF(G120="x",1,0)</f>
        <v>0</v>
      </c>
      <c r="AV120" s="177">
        <f>IF(H120="x",1,0)</f>
        <v>0</v>
      </c>
      <c r="AW120" s="177">
        <f>IF(ISBLANK(I120), 0,1)</f>
        <v>0</v>
      </c>
    </row>
    <row r="121" spans="1:57" ht="22.8">
      <c r="A121" s="336"/>
      <c r="B121" s="439"/>
      <c r="C121" s="448" t="s">
        <v>612</v>
      </c>
      <c r="D121" s="332"/>
      <c r="E121" s="332"/>
      <c r="F121" s="334"/>
      <c r="G121" s="334"/>
      <c r="H121" s="334"/>
      <c r="I121" s="4"/>
      <c r="J121" s="311"/>
      <c r="K121" s="1"/>
      <c r="N121" s="179"/>
      <c r="O121" s="179"/>
      <c r="P121" s="179"/>
      <c r="Q121" s="179"/>
      <c r="R121" s="179"/>
      <c r="S121" s="179"/>
      <c r="V121" s="179"/>
      <c r="W121" s="179"/>
      <c r="X121" s="179"/>
      <c r="Y121" s="179"/>
      <c r="Z121" s="179"/>
      <c r="AA121" s="179"/>
      <c r="AB121" s="179"/>
      <c r="AC121" s="179"/>
    </row>
    <row r="122" spans="1:57" ht="51">
      <c r="A122" s="370" t="s">
        <v>262</v>
      </c>
      <c r="B122" s="449" t="s">
        <v>577</v>
      </c>
      <c r="C122" s="447" t="s">
        <v>613</v>
      </c>
      <c r="D122" s="377"/>
      <c r="E122" s="377">
        <v>3</v>
      </c>
      <c r="F122" s="356"/>
      <c r="G122" s="356"/>
      <c r="H122" s="356"/>
      <c r="I122" s="285"/>
      <c r="J122" s="24"/>
      <c r="K122" s="1"/>
      <c r="N122" s="179"/>
      <c r="O122" s="179"/>
      <c r="P122" s="179"/>
      <c r="Q122" s="179"/>
      <c r="R122" s="179"/>
      <c r="S122" s="179"/>
      <c r="V122" s="179"/>
      <c r="W122" s="179"/>
      <c r="X122" s="179"/>
      <c r="Y122" s="179"/>
      <c r="Z122" s="179"/>
      <c r="AA122" s="179"/>
      <c r="AB122" s="179"/>
      <c r="AC122" s="179"/>
      <c r="AD122" s="177">
        <f t="shared" ref="AD122:AD123" si="132">IF(F122="x",1,0)</f>
        <v>0</v>
      </c>
      <c r="AE122" s="177">
        <f t="shared" ref="AE122:AE123" si="133">IF(G122="x",1,0)</f>
        <v>0</v>
      </c>
      <c r="AF122" s="177">
        <f t="shared" ref="AF122:AF123" si="134">IF(H122="x",1,0)</f>
        <v>0</v>
      </c>
      <c r="AG122" s="177">
        <f t="shared" ref="AG122:AG123" si="135">IF(ISBLANK(I122), 0,1)</f>
        <v>0</v>
      </c>
    </row>
    <row r="123" spans="1:57" ht="40.799999999999997">
      <c r="A123" s="370" t="s">
        <v>263</v>
      </c>
      <c r="B123" s="371" t="s">
        <v>577</v>
      </c>
      <c r="C123" s="372" t="s">
        <v>614</v>
      </c>
      <c r="D123" s="377"/>
      <c r="E123" s="377">
        <v>3</v>
      </c>
      <c r="F123" s="356"/>
      <c r="G123" s="356"/>
      <c r="H123" s="356"/>
      <c r="I123" s="285"/>
      <c r="J123" s="24"/>
      <c r="K123" s="1"/>
      <c r="N123" s="179"/>
      <c r="O123" s="179"/>
      <c r="P123" s="179"/>
      <c r="Q123" s="179"/>
      <c r="R123" s="179"/>
      <c r="S123" s="179"/>
      <c r="V123" s="179"/>
      <c r="W123" s="179"/>
      <c r="X123" s="179"/>
      <c r="Y123" s="179"/>
      <c r="Z123" s="179"/>
      <c r="AA123" s="179"/>
      <c r="AB123" s="179"/>
      <c r="AC123" s="179"/>
      <c r="AD123" s="177">
        <f t="shared" si="132"/>
        <v>0</v>
      </c>
      <c r="AE123" s="177">
        <f t="shared" si="133"/>
        <v>0</v>
      </c>
      <c r="AF123" s="177">
        <f t="shared" si="134"/>
        <v>0</v>
      </c>
      <c r="AG123" s="177">
        <f t="shared" si="135"/>
        <v>0</v>
      </c>
    </row>
    <row r="124" spans="1:57" ht="22.8">
      <c r="A124" s="336"/>
      <c r="B124" s="439"/>
      <c r="C124" s="450" t="s">
        <v>615</v>
      </c>
      <c r="D124" s="332"/>
      <c r="E124" s="332"/>
      <c r="F124" s="334"/>
      <c r="G124" s="334"/>
      <c r="H124" s="334"/>
      <c r="I124" s="4"/>
      <c r="J124" s="311"/>
      <c r="K124" s="1"/>
      <c r="N124" s="179"/>
      <c r="O124" s="179"/>
      <c r="P124" s="179"/>
      <c r="Q124" s="179"/>
      <c r="R124" s="179"/>
      <c r="S124" s="179"/>
      <c r="V124" s="179"/>
      <c r="W124" s="179"/>
      <c r="X124" s="179"/>
      <c r="Y124" s="179"/>
      <c r="Z124" s="179"/>
      <c r="AA124" s="179"/>
      <c r="AB124" s="179"/>
      <c r="AC124" s="179"/>
    </row>
    <row r="125" spans="1:57" ht="71.400000000000006">
      <c r="A125" s="370" t="s">
        <v>264</v>
      </c>
      <c r="B125" s="371" t="s">
        <v>577</v>
      </c>
      <c r="C125" s="529" t="s">
        <v>616</v>
      </c>
      <c r="D125" s="377"/>
      <c r="E125" s="377">
        <v>2</v>
      </c>
      <c r="F125" s="356"/>
      <c r="G125" s="356"/>
      <c r="H125" s="356"/>
      <c r="I125" s="285"/>
      <c r="J125" s="24"/>
      <c r="K125" s="1"/>
      <c r="N125" s="179"/>
      <c r="O125" s="179"/>
      <c r="P125" s="179"/>
      <c r="Q125" s="179"/>
      <c r="R125" s="179"/>
      <c r="S125" s="179"/>
      <c r="T125" s="1"/>
      <c r="U125" s="1"/>
      <c r="V125" s="1"/>
      <c r="W125" s="179"/>
      <c r="X125" s="179"/>
      <c r="Y125" s="179"/>
      <c r="Z125" s="180">
        <f>IF(F125="x",1,0)</f>
        <v>0</v>
      </c>
      <c r="AA125" s="180">
        <f>IF(G125="x",1,0)</f>
        <v>0</v>
      </c>
      <c r="AB125" s="180">
        <f>IF(H125="x",1,0)</f>
        <v>0</v>
      </c>
      <c r="AC125" s="180">
        <f>IF(ISBLANK(I125), 0,1)</f>
        <v>0</v>
      </c>
    </row>
    <row r="126" spans="1:57" ht="40.799999999999997">
      <c r="A126" s="370" t="s">
        <v>265</v>
      </c>
      <c r="B126" s="371" t="s">
        <v>577</v>
      </c>
      <c r="C126" s="372" t="s">
        <v>617</v>
      </c>
      <c r="D126" s="377"/>
      <c r="E126" s="377">
        <v>3</v>
      </c>
      <c r="F126" s="356"/>
      <c r="G126" s="356"/>
      <c r="H126" s="356"/>
      <c r="I126" s="285"/>
      <c r="J126" s="24"/>
      <c r="K126" s="1"/>
      <c r="N126" s="179"/>
      <c r="O126" s="179"/>
      <c r="P126" s="179"/>
      <c r="Q126" s="179"/>
      <c r="R126" s="179"/>
      <c r="S126" s="179"/>
      <c r="V126" s="179"/>
      <c r="W126" s="179"/>
      <c r="X126" s="179"/>
      <c r="Y126" s="179"/>
      <c r="Z126" s="179"/>
      <c r="AA126" s="179"/>
      <c r="AB126" s="179"/>
      <c r="AC126" s="179"/>
      <c r="AD126" s="177">
        <f>IF(F126="x",1,0)</f>
        <v>0</v>
      </c>
      <c r="AE126" s="177">
        <f>IF(G126="x",1,0)</f>
        <v>0</v>
      </c>
      <c r="AF126" s="177">
        <f>IF(H126="x",1,0)</f>
        <v>0</v>
      </c>
      <c r="AG126" s="177">
        <f>IF(ISBLANK(I126), 0,1)</f>
        <v>0</v>
      </c>
    </row>
    <row r="127" spans="1:57" ht="40.799999999999997">
      <c r="A127" s="370" t="s">
        <v>266</v>
      </c>
      <c r="B127" s="371" t="s">
        <v>577</v>
      </c>
      <c r="C127" s="372" t="s">
        <v>618</v>
      </c>
      <c r="D127" s="377"/>
      <c r="E127" s="377">
        <v>1</v>
      </c>
      <c r="F127" s="356"/>
      <c r="G127" s="356"/>
      <c r="H127" s="356"/>
      <c r="I127" s="285"/>
      <c r="J127" s="24"/>
      <c r="K127" s="1"/>
      <c r="N127" s="179"/>
      <c r="O127" s="179"/>
      <c r="P127" s="179"/>
      <c r="Q127" s="179"/>
      <c r="R127" s="179"/>
      <c r="S127" s="179"/>
      <c r="V127" s="177">
        <f>IF(F127="x",1,0)</f>
        <v>0</v>
      </c>
      <c r="W127" s="177">
        <f>IF(G127="x",1,0)</f>
        <v>0</v>
      </c>
      <c r="X127" s="177">
        <f>IF(H127="x",1,0)</f>
        <v>0</v>
      </c>
      <c r="Y127" s="177">
        <f>IF(ISBLANK(H127), 0,1)</f>
        <v>0</v>
      </c>
      <c r="Z127" s="179"/>
      <c r="AA127" s="179"/>
      <c r="AB127" s="179"/>
      <c r="AC127" s="179"/>
    </row>
    <row r="128" spans="1:57">
      <c r="A128" s="336"/>
      <c r="B128" s="439"/>
      <c r="C128" s="451" t="s">
        <v>619</v>
      </c>
      <c r="D128" s="332"/>
      <c r="E128" s="332"/>
      <c r="F128" s="334"/>
      <c r="G128" s="334"/>
      <c r="H128" s="334"/>
      <c r="I128" s="4"/>
      <c r="J128" s="311"/>
      <c r="K128" s="1"/>
      <c r="N128" s="179"/>
      <c r="O128" s="179"/>
      <c r="P128" s="179"/>
      <c r="Q128" s="179"/>
      <c r="R128" s="179"/>
      <c r="S128" s="179"/>
      <c r="V128" s="179"/>
      <c r="W128" s="179"/>
      <c r="X128" s="179"/>
      <c r="Y128" s="179"/>
      <c r="Z128" s="179"/>
      <c r="AA128" s="179"/>
      <c r="AB128" s="179"/>
      <c r="AC128" s="179"/>
    </row>
    <row r="129" spans="1:57" ht="30.6">
      <c r="A129" s="370" t="s">
        <v>267</v>
      </c>
      <c r="B129" s="371" t="s">
        <v>594</v>
      </c>
      <c r="C129" s="372" t="s">
        <v>620</v>
      </c>
      <c r="D129" s="377"/>
      <c r="E129" s="377" t="s">
        <v>274</v>
      </c>
      <c r="F129" s="356"/>
      <c r="G129" s="356"/>
      <c r="H129" s="356"/>
      <c r="I129" s="285"/>
      <c r="J129" s="24"/>
      <c r="K129" s="1"/>
      <c r="N129" s="179"/>
      <c r="O129" s="179"/>
      <c r="P129" s="179"/>
      <c r="Q129" s="179"/>
      <c r="R129" s="179"/>
      <c r="S129" s="179"/>
      <c r="T129" s="1"/>
      <c r="U129" s="1"/>
      <c r="V129" s="1"/>
      <c r="W129" s="179"/>
      <c r="X129" s="179"/>
      <c r="Y129" s="179"/>
      <c r="Z129" s="180">
        <f>IF(F129="x",1,0)</f>
        <v>0</v>
      </c>
      <c r="AA129" s="180">
        <f>IF(G129="x",1,0)</f>
        <v>0</v>
      </c>
      <c r="AB129" s="180">
        <f>IF(H129="x",1,0)</f>
        <v>0</v>
      </c>
      <c r="AC129" s="180">
        <f>IF(ISBLANK(I129), 0,1)</f>
        <v>0</v>
      </c>
      <c r="AL129" s="177">
        <f>IF(F129="x",1,0)</f>
        <v>0</v>
      </c>
      <c r="AM129" s="177">
        <f>IF(G129="x",1,0)</f>
        <v>0</v>
      </c>
      <c r="AN129" s="177">
        <f>IF(H129="x",1,0)</f>
        <v>0</v>
      </c>
      <c r="AO129" s="177">
        <f>IF(ISBLANK(I129), 0,1)</f>
        <v>0</v>
      </c>
    </row>
    <row r="130" spans="1:57" ht="22.8">
      <c r="A130" s="336"/>
      <c r="B130" s="439"/>
      <c r="C130" s="451" t="s">
        <v>621</v>
      </c>
      <c r="D130" s="332"/>
      <c r="E130" s="332"/>
      <c r="F130" s="334"/>
      <c r="G130" s="334"/>
      <c r="H130" s="334"/>
      <c r="I130" s="4"/>
      <c r="J130" s="311"/>
      <c r="K130" s="1"/>
      <c r="N130" s="179"/>
      <c r="O130" s="179"/>
      <c r="P130" s="179"/>
      <c r="Q130" s="179"/>
      <c r="R130" s="179"/>
      <c r="S130" s="179"/>
      <c r="V130" s="179"/>
      <c r="W130" s="179"/>
      <c r="X130" s="179"/>
      <c r="Y130" s="179"/>
      <c r="Z130" s="179"/>
      <c r="AA130" s="179"/>
      <c r="AB130" s="179"/>
      <c r="AC130" s="179"/>
    </row>
    <row r="131" spans="1:57" ht="51">
      <c r="A131" s="370" t="s">
        <v>268</v>
      </c>
      <c r="B131" s="371" t="s">
        <v>594</v>
      </c>
      <c r="C131" s="372" t="s">
        <v>622</v>
      </c>
      <c r="D131" s="377"/>
      <c r="E131" s="377" t="s">
        <v>249</v>
      </c>
      <c r="F131" s="356"/>
      <c r="G131" s="356"/>
      <c r="H131" s="356"/>
      <c r="I131" s="285"/>
      <c r="J131" s="24"/>
      <c r="K131" s="1"/>
      <c r="N131" s="179"/>
      <c r="O131" s="179"/>
      <c r="P131" s="179"/>
      <c r="Q131" s="179"/>
      <c r="R131" s="179"/>
      <c r="S131" s="179"/>
      <c r="T131" s="1"/>
      <c r="U131" s="1"/>
      <c r="V131" s="1"/>
      <c r="W131" s="179"/>
      <c r="X131" s="179"/>
      <c r="Y131" s="179"/>
      <c r="Z131" s="180">
        <f>IF(F131="x",1,0)</f>
        <v>0</v>
      </c>
      <c r="AA131" s="180">
        <f>IF(G131="x",1,0)</f>
        <v>0</v>
      </c>
      <c r="AB131" s="180">
        <f>IF(H131="x",1,0)</f>
        <v>0</v>
      </c>
      <c r="AC131" s="180">
        <f>IF(ISBLANK(I131), 0,1)</f>
        <v>0</v>
      </c>
      <c r="AX131" s="180">
        <f>IF(F131="x",1,0)</f>
        <v>0</v>
      </c>
      <c r="AY131" s="180">
        <f>IF(G131="x",1,0)</f>
        <v>0</v>
      </c>
      <c r="AZ131" s="180">
        <f>IF(H131="x",1,0)</f>
        <v>0</v>
      </c>
      <c r="BA131" s="180">
        <f>IF(ISBLANK(I131), 0,1)</f>
        <v>0</v>
      </c>
    </row>
    <row r="132" spans="1:57" ht="51">
      <c r="A132" s="370" t="s">
        <v>269</v>
      </c>
      <c r="B132" s="371" t="s">
        <v>596</v>
      </c>
      <c r="C132" s="372" t="s">
        <v>622</v>
      </c>
      <c r="D132" s="377"/>
      <c r="E132" s="377" t="s">
        <v>247</v>
      </c>
      <c r="F132" s="356"/>
      <c r="G132" s="356"/>
      <c r="H132" s="356"/>
      <c r="I132" s="285"/>
      <c r="J132" s="24"/>
      <c r="K132" s="1"/>
      <c r="N132" s="179"/>
      <c r="O132" s="179"/>
      <c r="P132" s="179"/>
      <c r="Q132" s="179"/>
      <c r="R132" s="179"/>
      <c r="S132" s="179"/>
      <c r="V132" s="179"/>
      <c r="W132" s="179"/>
      <c r="X132" s="179"/>
      <c r="Y132" s="179"/>
      <c r="Z132" s="179"/>
      <c r="AA132" s="179"/>
      <c r="AB132" s="179"/>
      <c r="AC132" s="179"/>
      <c r="AD132" s="177">
        <f t="shared" ref="AD132:AD134" si="136">IF(F132="x",1,0)</f>
        <v>0</v>
      </c>
      <c r="AE132" s="177">
        <f t="shared" ref="AE132:AE134" si="137">IF(G132="x",1,0)</f>
        <v>0</v>
      </c>
      <c r="AF132" s="177">
        <f t="shared" ref="AF132:AF134" si="138">IF(H132="x",1,0)</f>
        <v>0</v>
      </c>
      <c r="AG132" s="177">
        <f t="shared" ref="AG132:AG134" si="139">IF(ISBLANK(I132), 0,1)</f>
        <v>0</v>
      </c>
      <c r="BB132" s="177">
        <f>IF(F132="x",1,0)</f>
        <v>0</v>
      </c>
      <c r="BC132" s="177">
        <f>IF(G132="x",1,0)</f>
        <v>0</v>
      </c>
      <c r="BD132" s="177">
        <f>IF(H132="x",1,0)</f>
        <v>0</v>
      </c>
      <c r="BE132" s="177">
        <f>IF(ISBLANK(I132), 0,1)</f>
        <v>0</v>
      </c>
    </row>
    <row r="133" spans="1:57" ht="40.799999999999997">
      <c r="A133" s="370" t="s">
        <v>270</v>
      </c>
      <c r="B133" s="371" t="s">
        <v>577</v>
      </c>
      <c r="C133" s="372" t="s">
        <v>623</v>
      </c>
      <c r="D133" s="377"/>
      <c r="E133" s="377" t="s">
        <v>271</v>
      </c>
      <c r="F133" s="356"/>
      <c r="G133" s="356"/>
      <c r="H133" s="356"/>
      <c r="I133" s="285"/>
      <c r="J133" s="24"/>
      <c r="K133" s="1"/>
      <c r="N133" s="179"/>
      <c r="O133" s="179"/>
      <c r="P133" s="179"/>
      <c r="Q133" s="179"/>
      <c r="R133" s="179"/>
      <c r="S133" s="179"/>
      <c r="V133" s="179"/>
      <c r="W133" s="179"/>
      <c r="X133" s="179"/>
      <c r="Y133" s="179"/>
      <c r="Z133" s="179"/>
      <c r="AA133" s="179"/>
      <c r="AB133" s="179"/>
      <c r="AC133" s="179"/>
      <c r="AD133" s="177">
        <f t="shared" si="136"/>
        <v>0</v>
      </c>
      <c r="AE133" s="177">
        <f t="shared" si="137"/>
        <v>0</v>
      </c>
      <c r="AF133" s="177">
        <f t="shared" si="138"/>
        <v>0</v>
      </c>
      <c r="AG133" s="177">
        <f t="shared" si="139"/>
        <v>0</v>
      </c>
      <c r="AP133" s="177">
        <f t="shared" ref="AP133:AR134" si="140">IF(F133="x",1,0)</f>
        <v>0</v>
      </c>
      <c r="AQ133" s="177">
        <f t="shared" si="140"/>
        <v>0</v>
      </c>
      <c r="AR133" s="177">
        <f t="shared" si="140"/>
        <v>0</v>
      </c>
      <c r="AS133" s="177">
        <f>IF(ISBLANK(I133), 0,1)</f>
        <v>0</v>
      </c>
    </row>
    <row r="134" spans="1:57" ht="40.799999999999997">
      <c r="A134" s="370" t="s">
        <v>272</v>
      </c>
      <c r="B134" s="371" t="s">
        <v>577</v>
      </c>
      <c r="C134" s="372" t="s">
        <v>624</v>
      </c>
      <c r="D134" s="377"/>
      <c r="E134" s="377" t="s">
        <v>271</v>
      </c>
      <c r="F134" s="356"/>
      <c r="G134" s="356"/>
      <c r="H134" s="356"/>
      <c r="I134" s="285"/>
      <c r="J134" s="24"/>
      <c r="K134" s="1"/>
      <c r="N134" s="179"/>
      <c r="O134" s="179"/>
      <c r="P134" s="179"/>
      <c r="Q134" s="179"/>
      <c r="R134" s="179"/>
      <c r="S134" s="179"/>
      <c r="V134" s="179"/>
      <c r="W134" s="179"/>
      <c r="X134" s="179"/>
      <c r="Y134" s="179"/>
      <c r="Z134" s="179"/>
      <c r="AA134" s="179"/>
      <c r="AB134" s="179"/>
      <c r="AC134" s="179"/>
      <c r="AD134" s="177">
        <f t="shared" si="136"/>
        <v>0</v>
      </c>
      <c r="AE134" s="177">
        <f t="shared" si="137"/>
        <v>0</v>
      </c>
      <c r="AF134" s="177">
        <f t="shared" si="138"/>
        <v>0</v>
      </c>
      <c r="AG134" s="177">
        <f t="shared" si="139"/>
        <v>0</v>
      </c>
      <c r="AP134" s="177">
        <f t="shared" si="140"/>
        <v>0</v>
      </c>
      <c r="AQ134" s="177">
        <f t="shared" si="140"/>
        <v>0</v>
      </c>
      <c r="AR134" s="177">
        <f t="shared" si="140"/>
        <v>0</v>
      </c>
      <c r="AS134" s="177">
        <f>IF(ISBLANK(I134), 0,1)</f>
        <v>0</v>
      </c>
    </row>
    <row r="135" spans="1:57" ht="30.6">
      <c r="A135" s="370" t="s">
        <v>273</v>
      </c>
      <c r="B135" s="371" t="s">
        <v>594</v>
      </c>
      <c r="C135" s="452" t="s">
        <v>625</v>
      </c>
      <c r="D135" s="377"/>
      <c r="E135" s="377" t="s">
        <v>274</v>
      </c>
      <c r="F135" s="356"/>
      <c r="G135" s="356"/>
      <c r="H135" s="356"/>
      <c r="I135" s="285"/>
      <c r="J135" s="24"/>
      <c r="K135" s="1"/>
      <c r="N135" s="179"/>
      <c r="O135" s="179"/>
      <c r="P135" s="179"/>
      <c r="Q135" s="179"/>
      <c r="R135" s="179"/>
      <c r="S135" s="179"/>
      <c r="T135" s="1"/>
      <c r="U135" s="1"/>
      <c r="V135" s="1"/>
      <c r="W135" s="179"/>
      <c r="X135" s="179"/>
      <c r="Y135" s="179"/>
      <c r="Z135" s="180">
        <f>IF(F135="x",1,0)</f>
        <v>0</v>
      </c>
      <c r="AA135" s="180">
        <f>IF(G135="x",1,0)</f>
        <v>0</v>
      </c>
      <c r="AB135" s="180">
        <f>IF(H135="x",1,0)</f>
        <v>0</v>
      </c>
      <c r="AC135" s="180">
        <f>IF(ISBLANK(I135), 0,1)</f>
        <v>0</v>
      </c>
      <c r="AL135" s="177">
        <f>IF(F135="x",1,0)</f>
        <v>0</v>
      </c>
      <c r="AM135" s="177">
        <f>IF(G135="x",1,0)</f>
        <v>0</v>
      </c>
      <c r="AN135" s="177">
        <f>IF(H135="x",1,0)</f>
        <v>0</v>
      </c>
      <c r="AO135" s="177">
        <f>IF(ISBLANK(I135), 0,1)</f>
        <v>0</v>
      </c>
      <c r="AX135" s="180">
        <f>IF(F135="x",1,0)</f>
        <v>0</v>
      </c>
      <c r="AY135" s="180">
        <f>IF(G135="x",1,0)</f>
        <v>0</v>
      </c>
      <c r="AZ135" s="180">
        <f>IF(H135="x",1,0)</f>
        <v>0</v>
      </c>
      <c r="BA135" s="180">
        <f>IF(ISBLANK(I135), 0,1)</f>
        <v>0</v>
      </c>
    </row>
    <row r="136" spans="1:57" ht="30.6">
      <c r="A136" s="370" t="s">
        <v>275</v>
      </c>
      <c r="B136" s="371" t="s">
        <v>596</v>
      </c>
      <c r="C136" s="452" t="s">
        <v>625</v>
      </c>
      <c r="D136" s="377"/>
      <c r="E136" s="377" t="s">
        <v>271</v>
      </c>
      <c r="F136" s="356"/>
      <c r="G136" s="356"/>
      <c r="H136" s="356"/>
      <c r="I136" s="285"/>
      <c r="J136" s="24"/>
      <c r="K136" s="1"/>
      <c r="N136" s="179"/>
      <c r="O136" s="179"/>
      <c r="P136" s="179"/>
      <c r="Q136" s="179"/>
      <c r="R136" s="179"/>
      <c r="S136" s="179"/>
      <c r="V136" s="179"/>
      <c r="W136" s="179"/>
      <c r="X136" s="179"/>
      <c r="Y136" s="179"/>
      <c r="Z136" s="179"/>
      <c r="AA136" s="179"/>
      <c r="AB136" s="179"/>
      <c r="AC136" s="179"/>
      <c r="AD136" s="177">
        <f t="shared" ref="AD136:AD138" si="141">IF(F136="x",1,0)</f>
        <v>0</v>
      </c>
      <c r="AE136" s="177">
        <f t="shared" ref="AE136:AE138" si="142">IF(G136="x",1,0)</f>
        <v>0</v>
      </c>
      <c r="AF136" s="177">
        <f t="shared" ref="AF136:AF138" si="143">IF(H136="x",1,0)</f>
        <v>0</v>
      </c>
      <c r="AG136" s="177">
        <f t="shared" ref="AG136:AG138" si="144">IF(ISBLANK(I136), 0,1)</f>
        <v>0</v>
      </c>
      <c r="AP136" s="177">
        <f t="shared" ref="AP136:AP138" si="145">IF(F136="x",1,0)</f>
        <v>0</v>
      </c>
      <c r="AQ136" s="177">
        <f t="shared" ref="AQ136:AQ138" si="146">IF(G136="x",1,0)</f>
        <v>0</v>
      </c>
      <c r="AR136" s="177">
        <f t="shared" ref="AR136:AR138" si="147">IF(H136="x",1,0)</f>
        <v>0</v>
      </c>
      <c r="AS136" s="177">
        <f t="shared" ref="AS136:AS138" si="148">IF(ISBLANK(I136), 0,1)</f>
        <v>0</v>
      </c>
    </row>
    <row r="137" spans="1:57" ht="40.799999999999997">
      <c r="A137" s="370" t="s">
        <v>276</v>
      </c>
      <c r="B137" s="371" t="s">
        <v>577</v>
      </c>
      <c r="C137" s="372" t="s">
        <v>626</v>
      </c>
      <c r="D137" s="377"/>
      <c r="E137" s="377" t="s">
        <v>271</v>
      </c>
      <c r="F137" s="356"/>
      <c r="G137" s="356"/>
      <c r="H137" s="356"/>
      <c r="I137" s="285"/>
      <c r="J137" s="24"/>
      <c r="K137" s="1"/>
      <c r="N137" s="179"/>
      <c r="O137" s="179"/>
      <c r="P137" s="179"/>
      <c r="Q137" s="179"/>
      <c r="R137" s="179"/>
      <c r="S137" s="179"/>
      <c r="V137" s="179"/>
      <c r="W137" s="179"/>
      <c r="X137" s="179"/>
      <c r="Y137" s="179"/>
      <c r="Z137" s="179"/>
      <c r="AA137" s="179"/>
      <c r="AB137" s="179"/>
      <c r="AC137" s="179"/>
      <c r="AD137" s="177">
        <f t="shared" si="141"/>
        <v>0</v>
      </c>
      <c r="AE137" s="177">
        <f t="shared" si="142"/>
        <v>0</v>
      </c>
      <c r="AF137" s="177">
        <f t="shared" si="143"/>
        <v>0</v>
      </c>
      <c r="AG137" s="177">
        <f t="shared" si="144"/>
        <v>0</v>
      </c>
      <c r="AP137" s="177">
        <f t="shared" si="145"/>
        <v>0</v>
      </c>
      <c r="AQ137" s="177">
        <f t="shared" si="146"/>
        <v>0</v>
      </c>
      <c r="AR137" s="177">
        <f t="shared" si="147"/>
        <v>0</v>
      </c>
      <c r="AS137" s="177">
        <f t="shared" si="148"/>
        <v>0</v>
      </c>
    </row>
    <row r="138" spans="1:57" ht="20.399999999999999">
      <c r="A138" s="370" t="s">
        <v>277</v>
      </c>
      <c r="B138" s="371" t="s">
        <v>606</v>
      </c>
      <c r="C138" s="372" t="s">
        <v>627</v>
      </c>
      <c r="D138" s="377"/>
      <c r="E138" s="377" t="s">
        <v>271</v>
      </c>
      <c r="F138" s="356"/>
      <c r="G138" s="356"/>
      <c r="H138" s="356"/>
      <c r="I138" s="285"/>
      <c r="J138" s="24"/>
      <c r="K138" s="1"/>
      <c r="N138" s="179"/>
      <c r="O138" s="179"/>
      <c r="P138" s="179"/>
      <c r="Q138" s="179"/>
      <c r="R138" s="179"/>
      <c r="S138" s="179"/>
      <c r="V138" s="179"/>
      <c r="W138" s="179"/>
      <c r="X138" s="179"/>
      <c r="Y138" s="179"/>
      <c r="Z138" s="179"/>
      <c r="AA138" s="179"/>
      <c r="AB138" s="179"/>
      <c r="AC138" s="179"/>
      <c r="AD138" s="177">
        <f t="shared" si="141"/>
        <v>0</v>
      </c>
      <c r="AE138" s="177">
        <f t="shared" si="142"/>
        <v>0</v>
      </c>
      <c r="AF138" s="177">
        <f t="shared" si="143"/>
        <v>0</v>
      </c>
      <c r="AG138" s="177">
        <f t="shared" si="144"/>
        <v>0</v>
      </c>
      <c r="AP138" s="177">
        <f t="shared" si="145"/>
        <v>0</v>
      </c>
      <c r="AQ138" s="177">
        <f t="shared" si="146"/>
        <v>0</v>
      </c>
      <c r="AR138" s="177">
        <f t="shared" si="147"/>
        <v>0</v>
      </c>
      <c r="AS138" s="177">
        <f t="shared" si="148"/>
        <v>0</v>
      </c>
    </row>
    <row r="139" spans="1:57" ht="13.8" thickBot="1">
      <c r="A139" s="336"/>
      <c r="B139" s="332"/>
      <c r="C139" s="414" t="s">
        <v>628</v>
      </c>
      <c r="D139" s="338"/>
      <c r="E139" s="338"/>
      <c r="F139" s="337"/>
      <c r="G139" s="334"/>
      <c r="H139" s="334"/>
      <c r="I139" s="4"/>
      <c r="J139" s="311"/>
      <c r="K139" s="1"/>
      <c r="N139" s="179"/>
      <c r="O139" s="179"/>
      <c r="P139" s="179"/>
      <c r="Q139" s="179"/>
      <c r="R139" s="179"/>
      <c r="S139" s="179"/>
      <c r="V139" s="179"/>
      <c r="W139" s="179"/>
      <c r="X139" s="179"/>
      <c r="Y139" s="179"/>
      <c r="Z139" s="179"/>
      <c r="AA139" s="179"/>
      <c r="AB139" s="179"/>
      <c r="AC139" s="179"/>
    </row>
    <row r="140" spans="1:57" ht="13.8" thickBot="1">
      <c r="A140" s="453"/>
      <c r="B140" s="348"/>
      <c r="C140" s="415" t="s">
        <v>629</v>
      </c>
      <c r="D140" s="375"/>
      <c r="E140" s="375"/>
      <c r="F140" s="419"/>
      <c r="G140" s="350"/>
      <c r="H140" s="437"/>
      <c r="I140" s="265"/>
      <c r="J140" s="311"/>
      <c r="K140" s="1"/>
      <c r="N140" s="179"/>
      <c r="O140" s="179"/>
      <c r="P140" s="179"/>
      <c r="Q140" s="179"/>
      <c r="R140" s="179"/>
      <c r="S140" s="179"/>
      <c r="V140" s="179"/>
      <c r="W140" s="179"/>
      <c r="X140" s="179"/>
      <c r="Y140" s="179"/>
      <c r="Z140" s="179"/>
      <c r="AA140" s="179"/>
      <c r="AB140" s="179"/>
      <c r="AC140" s="179"/>
    </row>
    <row r="141" spans="1:57" ht="71.400000000000006">
      <c r="A141" s="354" t="s">
        <v>278</v>
      </c>
      <c r="B141" s="352" t="s">
        <v>630</v>
      </c>
      <c r="C141" s="401" t="s">
        <v>631</v>
      </c>
      <c r="D141" s="351" t="s">
        <v>161</v>
      </c>
      <c r="E141" s="351">
        <v>1</v>
      </c>
      <c r="F141" s="356"/>
      <c r="G141" s="355"/>
      <c r="H141" s="355"/>
      <c r="I141" s="284"/>
      <c r="J141" s="24"/>
      <c r="K141" s="1">
        <v>6</v>
      </c>
      <c r="N141" s="177">
        <f>IF(G141="x",1,0)</f>
        <v>0</v>
      </c>
      <c r="O141" s="177">
        <f>IF(ISBLANK(I141), 0,1)</f>
        <v>0</v>
      </c>
      <c r="P141" s="178">
        <f>IF(G141="x",1,0)</f>
        <v>0</v>
      </c>
      <c r="Q141" s="178">
        <f>IF(ISBLANK(I141), 0,1)</f>
        <v>0</v>
      </c>
      <c r="V141" s="177">
        <f>IF(F141="x",1,0)</f>
        <v>0</v>
      </c>
      <c r="W141" s="177">
        <f>IF(G141="x",1,0)</f>
        <v>0</v>
      </c>
      <c r="X141" s="177">
        <f>IF(H141="x",1,0)</f>
        <v>0</v>
      </c>
      <c r="Y141" s="177">
        <f>IF(ISBLANK(H141), 0,1)</f>
        <v>0</v>
      </c>
      <c r="Z141" s="179"/>
      <c r="AA141" s="179"/>
      <c r="AB141" s="179"/>
      <c r="AC141" s="179"/>
    </row>
    <row r="142" spans="1:57" ht="30.6">
      <c r="A142" s="398" t="s">
        <v>279</v>
      </c>
      <c r="B142" s="352" t="s">
        <v>630</v>
      </c>
      <c r="C142" s="361" t="s">
        <v>632</v>
      </c>
      <c r="D142" s="358" t="s">
        <v>168</v>
      </c>
      <c r="E142" s="454" t="s">
        <v>169</v>
      </c>
      <c r="F142" s="400"/>
      <c r="G142" s="400"/>
      <c r="H142" s="400"/>
      <c r="I142" s="286"/>
      <c r="J142" s="313"/>
      <c r="K142" s="1">
        <v>6</v>
      </c>
      <c r="N142" s="179"/>
      <c r="O142" s="179"/>
      <c r="P142" s="179"/>
      <c r="Q142" s="179"/>
      <c r="R142" s="179"/>
      <c r="S142" s="179"/>
      <c r="V142" s="179"/>
      <c r="W142" s="179"/>
      <c r="X142" s="179"/>
      <c r="Y142" s="179"/>
      <c r="Z142" s="179"/>
      <c r="AA142" s="179"/>
      <c r="AB142" s="179"/>
      <c r="AC142" s="179"/>
      <c r="AD142" s="177">
        <f>IF(F142="x",1,0)</f>
        <v>0</v>
      </c>
      <c r="AE142" s="177">
        <f>IF(G142="x",1,0)</f>
        <v>0</v>
      </c>
      <c r="AF142" s="177">
        <f>IF(H142="x",1,0)</f>
        <v>0</v>
      </c>
      <c r="AG142" s="177">
        <f>IF(ISBLANK(I142), 0,1)</f>
        <v>0</v>
      </c>
    </row>
    <row r="143" spans="1:57" ht="40.799999999999997">
      <c r="A143" s="351" t="s">
        <v>280</v>
      </c>
      <c r="B143" s="428" t="s">
        <v>633</v>
      </c>
      <c r="C143" s="361" t="s">
        <v>634</v>
      </c>
      <c r="D143" s="351" t="s">
        <v>161</v>
      </c>
      <c r="E143" s="351">
        <v>1</v>
      </c>
      <c r="F143" s="356"/>
      <c r="G143" s="356"/>
      <c r="H143" s="356"/>
      <c r="I143" s="285"/>
      <c r="J143" s="24"/>
      <c r="K143" s="1"/>
      <c r="N143" s="177">
        <f t="shared" ref="N143:N144" si="149">IF(G143="x",1,0)</f>
        <v>0</v>
      </c>
      <c r="O143" s="177">
        <f t="shared" ref="O143:O144" si="150">IF(ISBLANK(I143), 0,1)</f>
        <v>0</v>
      </c>
      <c r="P143" s="177"/>
      <c r="Q143" s="179"/>
      <c r="R143" s="179"/>
      <c r="S143" s="179"/>
      <c r="V143" s="177">
        <f t="shared" ref="V143:V144" si="151">IF(F143="x",1,0)</f>
        <v>0</v>
      </c>
      <c r="W143" s="177">
        <f t="shared" ref="W143:W144" si="152">IF(G143="x",1,0)</f>
        <v>0</v>
      </c>
      <c r="X143" s="177">
        <f t="shared" ref="X143:X144" si="153">IF(H143="x",1,0)</f>
        <v>0</v>
      </c>
      <c r="Y143" s="177">
        <f t="shared" ref="Y143:Y144" si="154">IF(ISBLANK(H143), 0,1)</f>
        <v>0</v>
      </c>
      <c r="Z143" s="179"/>
      <c r="AA143" s="179"/>
      <c r="AB143" s="179"/>
      <c r="AC143" s="179"/>
    </row>
    <row r="144" spans="1:57" ht="30.6">
      <c r="A144" s="351" t="s">
        <v>281</v>
      </c>
      <c r="B144" s="428" t="s">
        <v>473</v>
      </c>
      <c r="C144" s="361" t="s">
        <v>635</v>
      </c>
      <c r="D144" s="351" t="s">
        <v>161</v>
      </c>
      <c r="E144" s="351">
        <v>1</v>
      </c>
      <c r="F144" s="356"/>
      <c r="G144" s="356"/>
      <c r="H144" s="356"/>
      <c r="I144" s="285"/>
      <c r="J144" s="24"/>
      <c r="K144" s="1"/>
      <c r="N144" s="177">
        <f t="shared" si="149"/>
        <v>0</v>
      </c>
      <c r="O144" s="177">
        <f t="shared" si="150"/>
        <v>0</v>
      </c>
      <c r="P144" s="178">
        <f>IF(G144="x",1,0)</f>
        <v>0</v>
      </c>
      <c r="Q144" s="178">
        <f>IF(ISBLANK(I144), 0,1)</f>
        <v>0</v>
      </c>
      <c r="V144" s="177">
        <f t="shared" si="151"/>
        <v>0</v>
      </c>
      <c r="W144" s="177">
        <f t="shared" si="152"/>
        <v>0</v>
      </c>
      <c r="X144" s="177">
        <f t="shared" si="153"/>
        <v>0</v>
      </c>
      <c r="Y144" s="177">
        <f t="shared" si="154"/>
        <v>0</v>
      </c>
      <c r="Z144" s="179"/>
      <c r="AA144" s="179"/>
      <c r="AB144" s="179"/>
      <c r="AC144" s="179"/>
    </row>
    <row r="145" spans="1:49" ht="61.2">
      <c r="A145" s="370" t="s">
        <v>357</v>
      </c>
      <c r="B145" s="371" t="s">
        <v>548</v>
      </c>
      <c r="C145" s="455" t="s">
        <v>636</v>
      </c>
      <c r="D145" s="362"/>
      <c r="E145" s="442">
        <v>2</v>
      </c>
      <c r="F145" s="356"/>
      <c r="G145" s="356"/>
      <c r="H145" s="356"/>
      <c r="I145" s="285"/>
      <c r="J145" s="24"/>
      <c r="K145" s="1"/>
      <c r="N145" s="179"/>
      <c r="O145" s="179"/>
      <c r="P145" s="179"/>
      <c r="Q145" s="179"/>
      <c r="R145" s="179"/>
      <c r="S145" s="179"/>
      <c r="T145" s="1"/>
      <c r="U145" s="1"/>
      <c r="V145" s="1"/>
      <c r="W145" s="179"/>
      <c r="X145" s="179"/>
      <c r="Y145" s="179"/>
      <c r="Z145" s="180">
        <f>IF(F145="x",1,0)</f>
        <v>0</v>
      </c>
      <c r="AA145" s="180">
        <f>IF(G145="x",1,0)</f>
        <v>0</v>
      </c>
      <c r="AB145" s="180">
        <f>IF(H145="x",1,0)</f>
        <v>0</v>
      </c>
      <c r="AC145" s="180">
        <f>IF(ISBLANK(I145), 0,1)</f>
        <v>0</v>
      </c>
    </row>
    <row r="146" spans="1:49" ht="40.799999999999997">
      <c r="A146" s="370" t="s">
        <v>358</v>
      </c>
      <c r="B146" s="371" t="s">
        <v>577</v>
      </c>
      <c r="C146" s="417" t="s">
        <v>637</v>
      </c>
      <c r="D146" s="370"/>
      <c r="E146" s="370">
        <v>3</v>
      </c>
      <c r="F146" s="356"/>
      <c r="G146" s="356"/>
      <c r="H146" s="356"/>
      <c r="I146" s="285"/>
      <c r="J146" s="24"/>
      <c r="K146" s="1"/>
      <c r="N146" s="179"/>
      <c r="O146" s="179"/>
      <c r="P146" s="179"/>
      <c r="Q146" s="179"/>
      <c r="R146" s="179"/>
      <c r="S146" s="179"/>
      <c r="V146" s="179"/>
      <c r="W146" s="179"/>
      <c r="X146" s="179"/>
      <c r="Y146" s="179"/>
      <c r="Z146" s="179"/>
      <c r="AA146" s="179"/>
      <c r="AB146" s="179"/>
      <c r="AC146" s="179"/>
      <c r="AD146" s="177">
        <f>IF(F146="x",1,0)</f>
        <v>0</v>
      </c>
      <c r="AE146" s="177">
        <f>IF(G146="x",1,0)</f>
        <v>0</v>
      </c>
      <c r="AF146" s="177">
        <f>IF(H146="x",1,0)</f>
        <v>0</v>
      </c>
      <c r="AG146" s="177">
        <f>IF(ISBLANK(I146), 0,1)</f>
        <v>0</v>
      </c>
    </row>
    <row r="147" spans="1:49" ht="20.399999999999999">
      <c r="A147" s="370" t="s">
        <v>282</v>
      </c>
      <c r="B147" s="371" t="s">
        <v>604</v>
      </c>
      <c r="C147" s="417" t="s">
        <v>638</v>
      </c>
      <c r="D147" s="370"/>
      <c r="E147" s="370">
        <v>1</v>
      </c>
      <c r="F147" s="356"/>
      <c r="G147" s="356"/>
      <c r="H147" s="356"/>
      <c r="I147" s="285"/>
      <c r="J147" s="24"/>
      <c r="K147" s="1"/>
      <c r="N147" s="179"/>
      <c r="O147" s="179"/>
      <c r="P147" s="179"/>
      <c r="Q147" s="179"/>
      <c r="R147" s="179"/>
      <c r="S147" s="179"/>
      <c r="V147" s="177">
        <f>IF(F147="x",1,0)</f>
        <v>0</v>
      </c>
      <c r="W147" s="177">
        <f>IF(G147="x",1,0)</f>
        <v>0</v>
      </c>
      <c r="X147" s="177">
        <f>IF(H147="x",1,0)</f>
        <v>0</v>
      </c>
      <c r="Y147" s="177">
        <f>IF(ISBLANK(H147), 0,1)</f>
        <v>0</v>
      </c>
      <c r="Z147" s="179"/>
      <c r="AA147" s="179"/>
      <c r="AB147" s="179"/>
      <c r="AC147" s="179"/>
    </row>
    <row r="148" spans="1:49" ht="40.799999999999997">
      <c r="A148" s="370" t="s">
        <v>283</v>
      </c>
      <c r="B148" s="371" t="s">
        <v>577</v>
      </c>
      <c r="C148" s="417" t="s">
        <v>639</v>
      </c>
      <c r="D148" s="370"/>
      <c r="E148" s="370">
        <v>3</v>
      </c>
      <c r="F148" s="356"/>
      <c r="G148" s="356"/>
      <c r="H148" s="356"/>
      <c r="I148" s="285"/>
      <c r="J148" s="24"/>
      <c r="K148" s="1"/>
      <c r="N148" s="179"/>
      <c r="O148" s="179"/>
      <c r="P148" s="179"/>
      <c r="Q148" s="179"/>
      <c r="R148" s="179"/>
      <c r="S148" s="179"/>
      <c r="V148" s="179"/>
      <c r="W148" s="179"/>
      <c r="X148" s="179"/>
      <c r="Y148" s="179"/>
      <c r="Z148" s="179"/>
      <c r="AA148" s="179"/>
      <c r="AB148" s="179"/>
      <c r="AC148" s="179"/>
      <c r="AD148" s="177">
        <f>IF(F148="x",1,0)</f>
        <v>0</v>
      </c>
      <c r="AE148" s="177">
        <f>IF(G148="x",1,0)</f>
        <v>0</v>
      </c>
      <c r="AF148" s="177">
        <f>IF(H148="x",1,0)</f>
        <v>0</v>
      </c>
      <c r="AG148" s="177">
        <f>IF(ISBLANK(I148), 0,1)</f>
        <v>0</v>
      </c>
    </row>
    <row r="149" spans="1:49" ht="20.399999999999999">
      <c r="A149" s="370" t="s">
        <v>284</v>
      </c>
      <c r="B149" s="371" t="s">
        <v>604</v>
      </c>
      <c r="C149" s="417" t="s">
        <v>640</v>
      </c>
      <c r="D149" s="370"/>
      <c r="E149" s="370">
        <v>2</v>
      </c>
      <c r="F149" s="356"/>
      <c r="G149" s="356"/>
      <c r="H149" s="356"/>
      <c r="I149" s="285"/>
      <c r="J149" s="24"/>
      <c r="K149" s="1"/>
      <c r="N149" s="179"/>
      <c r="O149" s="179"/>
      <c r="P149" s="179"/>
      <c r="Q149" s="179"/>
      <c r="R149" s="179"/>
      <c r="S149" s="179"/>
      <c r="T149" s="1"/>
      <c r="U149" s="1"/>
      <c r="V149" s="1"/>
      <c r="W149" s="179"/>
      <c r="X149" s="179"/>
      <c r="Y149" s="179"/>
      <c r="Z149" s="180">
        <f>IF(F149="x",1,0)</f>
        <v>0</v>
      </c>
      <c r="AA149" s="180">
        <f>IF(G149="x",1,0)</f>
        <v>0</v>
      </c>
      <c r="AB149" s="180">
        <f>IF(H149="x",1,0)</f>
        <v>0</v>
      </c>
      <c r="AC149" s="180">
        <f>IF(ISBLANK(I149), 0,1)</f>
        <v>0</v>
      </c>
    </row>
    <row r="150" spans="1:49" ht="40.799999999999997">
      <c r="A150" s="370" t="s">
        <v>285</v>
      </c>
      <c r="B150" s="371" t="s">
        <v>577</v>
      </c>
      <c r="C150" s="417" t="s">
        <v>641</v>
      </c>
      <c r="D150" s="370"/>
      <c r="E150" s="370">
        <v>1</v>
      </c>
      <c r="F150" s="356"/>
      <c r="G150" s="356"/>
      <c r="H150" s="356"/>
      <c r="I150" s="285"/>
      <c r="J150" s="24"/>
      <c r="K150" s="1"/>
      <c r="N150" s="179"/>
      <c r="O150" s="179"/>
      <c r="P150" s="179"/>
      <c r="Q150" s="179"/>
      <c r="R150" s="179"/>
      <c r="S150" s="179"/>
      <c r="V150" s="177">
        <f>IF(F150="x",1,0)</f>
        <v>0</v>
      </c>
      <c r="W150" s="177">
        <f>IF(G150="x",1,0)</f>
        <v>0</v>
      </c>
      <c r="X150" s="177">
        <f>IF(H150="x",1,0)</f>
        <v>0</v>
      </c>
      <c r="Y150" s="177">
        <f>IF(ISBLANK(H150), 0,1)</f>
        <v>0</v>
      </c>
      <c r="Z150" s="179"/>
      <c r="AA150" s="179"/>
      <c r="AB150" s="179"/>
      <c r="AC150" s="179"/>
    </row>
    <row r="151" spans="1:49" ht="40.799999999999997">
      <c r="A151" s="370" t="s">
        <v>286</v>
      </c>
      <c r="B151" s="371" t="s">
        <v>577</v>
      </c>
      <c r="C151" s="417" t="s">
        <v>642</v>
      </c>
      <c r="D151" s="370"/>
      <c r="E151" s="370">
        <v>2</v>
      </c>
      <c r="F151" s="356"/>
      <c r="G151" s="356"/>
      <c r="H151" s="356"/>
      <c r="I151" s="285"/>
      <c r="J151" s="24"/>
      <c r="K151" s="1"/>
      <c r="N151" s="179"/>
      <c r="O151" s="179"/>
      <c r="P151" s="179"/>
      <c r="Q151" s="179"/>
      <c r="R151" s="179"/>
      <c r="S151" s="179"/>
      <c r="T151" s="1"/>
      <c r="U151" s="1"/>
      <c r="V151" s="1"/>
      <c r="W151" s="179"/>
      <c r="X151" s="179"/>
      <c r="Y151" s="179"/>
      <c r="Z151" s="180">
        <f>IF(F151="x",1,0)</f>
        <v>0</v>
      </c>
      <c r="AA151" s="180">
        <f>IF(G151="x",1,0)</f>
        <v>0</v>
      </c>
      <c r="AB151" s="180">
        <f>IF(H151="x",1,0)</f>
        <v>0</v>
      </c>
      <c r="AC151" s="180">
        <f>IF(ISBLANK(I151), 0,1)</f>
        <v>0</v>
      </c>
    </row>
    <row r="152" spans="1:49" ht="40.799999999999997">
      <c r="A152" s="370" t="s">
        <v>287</v>
      </c>
      <c r="B152" s="371" t="s">
        <v>577</v>
      </c>
      <c r="C152" s="417" t="s">
        <v>643</v>
      </c>
      <c r="D152" s="370"/>
      <c r="E152" s="370">
        <v>3</v>
      </c>
      <c r="F152" s="356"/>
      <c r="G152" s="356"/>
      <c r="H152" s="356"/>
      <c r="I152" s="285"/>
      <c r="J152" s="24"/>
      <c r="K152" s="1"/>
      <c r="N152" s="179"/>
      <c r="O152" s="179"/>
      <c r="P152" s="179"/>
      <c r="Q152" s="179"/>
      <c r="R152" s="179"/>
      <c r="S152" s="179"/>
      <c r="V152" s="179"/>
      <c r="W152" s="179"/>
      <c r="X152" s="179"/>
      <c r="Y152" s="179"/>
      <c r="Z152" s="179"/>
      <c r="AA152" s="179"/>
      <c r="AB152" s="179"/>
      <c r="AC152" s="179"/>
      <c r="AD152" s="177">
        <f>IF(F152="x",1,0)</f>
        <v>0</v>
      </c>
      <c r="AE152" s="177">
        <f>IF(G152="x",1,0)</f>
        <v>0</v>
      </c>
      <c r="AF152" s="177">
        <f>IF(H152="x",1,0)</f>
        <v>0</v>
      </c>
      <c r="AG152" s="177">
        <f>IF(ISBLANK(I152), 0,1)</f>
        <v>0</v>
      </c>
    </row>
    <row r="153" spans="1:49" ht="40.799999999999997">
      <c r="A153" s="370" t="s">
        <v>288</v>
      </c>
      <c r="B153" s="371" t="s">
        <v>577</v>
      </c>
      <c r="C153" s="417" t="s">
        <v>644</v>
      </c>
      <c r="D153" s="370"/>
      <c r="E153" s="370">
        <v>1</v>
      </c>
      <c r="F153" s="356"/>
      <c r="G153" s="356"/>
      <c r="H153" s="356"/>
      <c r="I153" s="285"/>
      <c r="J153" s="24"/>
      <c r="K153" s="1"/>
      <c r="N153" s="179"/>
      <c r="O153" s="179"/>
      <c r="P153" s="179"/>
      <c r="Q153" s="179"/>
      <c r="R153" s="179"/>
      <c r="S153" s="179"/>
      <c r="V153" s="177">
        <f t="shared" ref="V153:V154" si="155">IF(F153="x",1,0)</f>
        <v>0</v>
      </c>
      <c r="W153" s="177">
        <f t="shared" ref="W153:W154" si="156">IF(G153="x",1,0)</f>
        <v>0</v>
      </c>
      <c r="X153" s="177">
        <f t="shared" ref="X153:X154" si="157">IF(H153="x",1,0)</f>
        <v>0</v>
      </c>
      <c r="Y153" s="177">
        <f t="shared" ref="Y153:Y154" si="158">IF(ISBLANK(H153), 0,1)</f>
        <v>0</v>
      </c>
      <c r="Z153" s="179"/>
      <c r="AA153" s="179"/>
      <c r="AB153" s="179"/>
      <c r="AC153" s="179"/>
    </row>
    <row r="154" spans="1:49" ht="40.799999999999997">
      <c r="A154" s="370" t="s">
        <v>289</v>
      </c>
      <c r="B154" s="371" t="s">
        <v>594</v>
      </c>
      <c r="C154" s="417" t="s">
        <v>645</v>
      </c>
      <c r="D154" s="370"/>
      <c r="E154" s="370">
        <v>1</v>
      </c>
      <c r="F154" s="356"/>
      <c r="G154" s="356"/>
      <c r="H154" s="356"/>
      <c r="I154" s="285"/>
      <c r="J154" s="24"/>
      <c r="K154" s="1"/>
      <c r="N154" s="179"/>
      <c r="O154" s="179"/>
      <c r="P154" s="179"/>
      <c r="Q154" s="179"/>
      <c r="R154" s="179"/>
      <c r="S154" s="179"/>
      <c r="V154" s="177">
        <f t="shared" si="155"/>
        <v>0</v>
      </c>
      <c r="W154" s="177">
        <f t="shared" si="156"/>
        <v>0</v>
      </c>
      <c r="X154" s="177">
        <f t="shared" si="157"/>
        <v>0</v>
      </c>
      <c r="Y154" s="177">
        <f t="shared" si="158"/>
        <v>0</v>
      </c>
      <c r="Z154" s="179"/>
      <c r="AA154" s="179"/>
      <c r="AB154" s="179"/>
      <c r="AC154" s="179"/>
    </row>
    <row r="155" spans="1:49" ht="40.799999999999997">
      <c r="A155" s="370" t="s">
        <v>290</v>
      </c>
      <c r="B155" s="371" t="s">
        <v>577</v>
      </c>
      <c r="C155" s="417" t="s">
        <v>646</v>
      </c>
      <c r="D155" s="370"/>
      <c r="E155" s="370">
        <v>3</v>
      </c>
      <c r="F155" s="356"/>
      <c r="G155" s="356"/>
      <c r="H155" s="356"/>
      <c r="I155" s="285"/>
      <c r="J155" s="24"/>
      <c r="K155" s="1"/>
      <c r="N155" s="179"/>
      <c r="O155" s="179"/>
      <c r="P155" s="179"/>
      <c r="Q155" s="179"/>
      <c r="R155" s="179"/>
      <c r="S155" s="179"/>
      <c r="V155" s="179"/>
      <c r="W155" s="179"/>
      <c r="X155" s="179"/>
      <c r="Y155" s="179"/>
      <c r="Z155" s="179"/>
      <c r="AA155" s="179"/>
      <c r="AB155" s="179"/>
      <c r="AC155" s="179"/>
      <c r="AD155" s="177">
        <f t="shared" ref="AD155:AD157" si="159">IF(F155="x",1,0)</f>
        <v>0</v>
      </c>
      <c r="AE155" s="177">
        <f t="shared" ref="AE155:AE157" si="160">IF(G155="x",1,0)</f>
        <v>0</v>
      </c>
      <c r="AF155" s="177">
        <f t="shared" ref="AF155:AF157" si="161">IF(H155="x",1,0)</f>
        <v>0</v>
      </c>
      <c r="AG155" s="177">
        <f t="shared" ref="AG155:AG157" si="162">IF(ISBLANK(I155), 0,1)</f>
        <v>0</v>
      </c>
    </row>
    <row r="156" spans="1:49" ht="20.399999999999999">
      <c r="A156" s="370" t="s">
        <v>291</v>
      </c>
      <c r="B156" s="371" t="s">
        <v>594</v>
      </c>
      <c r="C156" s="417" t="s">
        <v>647</v>
      </c>
      <c r="D156" s="370"/>
      <c r="E156" s="370">
        <v>3</v>
      </c>
      <c r="F156" s="356"/>
      <c r="G156" s="356"/>
      <c r="H156" s="356"/>
      <c r="I156" s="285"/>
      <c r="J156" s="24"/>
      <c r="K156" s="1"/>
      <c r="N156" s="179"/>
      <c r="O156" s="179"/>
      <c r="P156" s="179"/>
      <c r="Q156" s="179"/>
      <c r="R156" s="179"/>
      <c r="S156" s="179"/>
      <c r="V156" s="179"/>
      <c r="W156" s="179"/>
      <c r="X156" s="179"/>
      <c r="Y156" s="179"/>
      <c r="Z156" s="179"/>
      <c r="AA156" s="179"/>
      <c r="AB156" s="179"/>
      <c r="AC156" s="179"/>
      <c r="AD156" s="177">
        <f t="shared" si="159"/>
        <v>0</v>
      </c>
      <c r="AE156" s="177">
        <f t="shared" si="160"/>
        <v>0</v>
      </c>
      <c r="AF156" s="177">
        <f t="shared" si="161"/>
        <v>0</v>
      </c>
      <c r="AG156" s="177">
        <f t="shared" si="162"/>
        <v>0</v>
      </c>
    </row>
    <row r="157" spans="1:49" ht="30.6">
      <c r="A157" s="370" t="s">
        <v>292</v>
      </c>
      <c r="B157" s="371" t="s">
        <v>604</v>
      </c>
      <c r="C157" s="417" t="s">
        <v>648</v>
      </c>
      <c r="D157" s="370"/>
      <c r="E157" s="370">
        <v>3</v>
      </c>
      <c r="F157" s="356"/>
      <c r="G157" s="356"/>
      <c r="H157" s="356"/>
      <c r="I157" s="285"/>
      <c r="J157" s="24"/>
      <c r="K157" s="1"/>
      <c r="N157" s="179"/>
      <c r="O157" s="179"/>
      <c r="P157" s="179"/>
      <c r="Q157" s="179"/>
      <c r="R157" s="179"/>
      <c r="S157" s="179"/>
      <c r="V157" s="179"/>
      <c r="W157" s="179"/>
      <c r="X157" s="179"/>
      <c r="Y157" s="179"/>
      <c r="Z157" s="179"/>
      <c r="AA157" s="179"/>
      <c r="AB157" s="179"/>
      <c r="AC157" s="179"/>
      <c r="AD157" s="177">
        <f t="shared" si="159"/>
        <v>0</v>
      </c>
      <c r="AE157" s="177">
        <f t="shared" si="160"/>
        <v>0</v>
      </c>
      <c r="AF157" s="177">
        <f t="shared" si="161"/>
        <v>0</v>
      </c>
      <c r="AG157" s="177">
        <f t="shared" si="162"/>
        <v>0</v>
      </c>
    </row>
    <row r="158" spans="1:49" ht="102">
      <c r="A158" s="370" t="s">
        <v>359</v>
      </c>
      <c r="B158" s="371" t="s">
        <v>606</v>
      </c>
      <c r="C158" s="417" t="s">
        <v>649</v>
      </c>
      <c r="D158" s="370"/>
      <c r="E158" s="370" t="s">
        <v>356</v>
      </c>
      <c r="F158" s="356"/>
      <c r="G158" s="356"/>
      <c r="H158" s="356"/>
      <c r="I158" s="285"/>
      <c r="J158" s="24"/>
      <c r="K158" s="1"/>
      <c r="N158" s="179"/>
      <c r="O158" s="179"/>
      <c r="P158" s="179"/>
      <c r="Q158" s="179"/>
      <c r="R158" s="179"/>
      <c r="S158" s="179"/>
      <c r="V158" s="177">
        <f>IF(F158="x",1,0)</f>
        <v>0</v>
      </c>
      <c r="W158" s="177">
        <f>IF(G158="x",1,0)</f>
        <v>0</v>
      </c>
      <c r="X158" s="177">
        <f>IF(H158="x",1,0)</f>
        <v>0</v>
      </c>
      <c r="Y158" s="177">
        <f>IF(ISBLANK(H158), 0,1)</f>
        <v>0</v>
      </c>
      <c r="Z158" s="179"/>
      <c r="AA158" s="179"/>
      <c r="AB158" s="179"/>
      <c r="AC158" s="179"/>
      <c r="AH158" s="177">
        <f>IF(F158="x",1,0)</f>
        <v>0</v>
      </c>
      <c r="AI158" s="177">
        <f>IF(G158="x",1,0)</f>
        <v>0</v>
      </c>
      <c r="AJ158" s="177">
        <f>IF(H158="x",1,0)</f>
        <v>0</v>
      </c>
      <c r="AK158" s="177">
        <f>IF(ISBLANK(I158), 0,1)</f>
        <v>0</v>
      </c>
      <c r="AT158" s="177">
        <f>IF(F158="x",1,0)</f>
        <v>0</v>
      </c>
      <c r="AU158" s="177">
        <f>IF(G158="x",1,0)</f>
        <v>0</v>
      </c>
      <c r="AV158" s="177">
        <f>IF(H158="x",1,0)</f>
        <v>0</v>
      </c>
      <c r="AW158" s="177">
        <f>IF(ISBLANK(I158), 0,1)</f>
        <v>0</v>
      </c>
    </row>
    <row r="159" spans="1:49" ht="20.399999999999999">
      <c r="A159" s="370" t="s">
        <v>360</v>
      </c>
      <c r="B159" s="371" t="s">
        <v>546</v>
      </c>
      <c r="C159" s="456" t="s">
        <v>650</v>
      </c>
      <c r="D159" s="418"/>
      <c r="E159" s="370" t="s">
        <v>271</v>
      </c>
      <c r="F159" s="356"/>
      <c r="G159" s="356"/>
      <c r="H159" s="356"/>
      <c r="I159" s="285"/>
      <c r="J159" s="24"/>
      <c r="K159" s="1"/>
      <c r="N159" s="179"/>
      <c r="O159" s="179"/>
      <c r="P159" s="179"/>
      <c r="Q159" s="179"/>
      <c r="R159" s="179"/>
      <c r="S159" s="179"/>
      <c r="V159" s="179"/>
      <c r="W159" s="179"/>
      <c r="X159" s="179"/>
      <c r="Y159" s="179"/>
      <c r="Z159" s="179"/>
      <c r="AA159" s="179"/>
      <c r="AB159" s="179"/>
      <c r="AC159" s="179"/>
      <c r="AD159" s="177">
        <f>IF(F159="x",1,0)</f>
        <v>0</v>
      </c>
      <c r="AE159" s="177">
        <f>IF(G159="x",1,0)</f>
        <v>0</v>
      </c>
      <c r="AF159" s="177">
        <f>IF(H159="x",1,0)</f>
        <v>0</v>
      </c>
      <c r="AG159" s="177">
        <f>IF(ISBLANK(I159), 0,1)</f>
        <v>0</v>
      </c>
    </row>
    <row r="160" spans="1:49" ht="40.799999999999997">
      <c r="A160" s="370" t="s">
        <v>361</v>
      </c>
      <c r="B160" s="371" t="s">
        <v>577</v>
      </c>
      <c r="C160" s="417" t="s">
        <v>651</v>
      </c>
      <c r="D160" s="418"/>
      <c r="E160" s="370" t="s">
        <v>356</v>
      </c>
      <c r="F160" s="356"/>
      <c r="G160" s="356"/>
      <c r="H160" s="356"/>
      <c r="I160" s="285"/>
      <c r="J160" s="24"/>
      <c r="K160" s="1"/>
      <c r="N160" s="179"/>
      <c r="O160" s="179"/>
      <c r="P160" s="179"/>
      <c r="Q160" s="179"/>
      <c r="R160" s="179"/>
      <c r="S160" s="179"/>
      <c r="V160" s="177">
        <f t="shared" ref="V160:V163" si="163">IF(F160="x",1,0)</f>
        <v>0</v>
      </c>
      <c r="W160" s="177">
        <f t="shared" ref="W160:W163" si="164">IF(G160="x",1,0)</f>
        <v>0</v>
      </c>
      <c r="X160" s="177">
        <f t="shared" ref="X160:X163" si="165">IF(H160="x",1,0)</f>
        <v>0</v>
      </c>
      <c r="Y160" s="177">
        <f t="shared" ref="Y160:Y163" si="166">IF(ISBLANK(H160), 0,1)</f>
        <v>0</v>
      </c>
      <c r="Z160" s="179"/>
      <c r="AA160" s="179"/>
      <c r="AB160" s="179"/>
      <c r="AC160" s="179"/>
      <c r="AH160" s="177">
        <f t="shared" ref="AH160:AH161" si="167">IF(F160="x",1,0)</f>
        <v>0</v>
      </c>
      <c r="AI160" s="177">
        <f t="shared" ref="AI160:AI161" si="168">IF(G160="x",1,0)</f>
        <v>0</v>
      </c>
      <c r="AJ160" s="177">
        <f t="shared" ref="AJ160:AJ161" si="169">IF(H160="x",1,0)</f>
        <v>0</v>
      </c>
      <c r="AK160" s="177">
        <f t="shared" ref="AK160:AK161" si="170">IF(ISBLANK(I160), 0,1)</f>
        <v>0</v>
      </c>
      <c r="AT160" s="177">
        <f t="shared" ref="AT160:AT163" si="171">IF(F160="x",1,0)</f>
        <v>0</v>
      </c>
      <c r="AU160" s="177">
        <f t="shared" ref="AU160:AU163" si="172">IF(G160="x",1,0)</f>
        <v>0</v>
      </c>
      <c r="AV160" s="177">
        <f t="shared" ref="AV160:AV163" si="173">IF(H160="x",1,0)</f>
        <v>0</v>
      </c>
      <c r="AW160" s="177">
        <f t="shared" ref="AW160:AW163" si="174">IF(ISBLANK(I160), 0,1)</f>
        <v>0</v>
      </c>
    </row>
    <row r="161" spans="1:49" ht="61.2">
      <c r="A161" s="370" t="s">
        <v>652</v>
      </c>
      <c r="B161" s="371" t="s">
        <v>577</v>
      </c>
      <c r="C161" s="417" t="s">
        <v>653</v>
      </c>
      <c r="D161" s="418"/>
      <c r="E161" s="370" t="s">
        <v>356</v>
      </c>
      <c r="F161" s="356"/>
      <c r="G161" s="356"/>
      <c r="H161" s="356"/>
      <c r="I161" s="285"/>
      <c r="J161" s="24"/>
      <c r="K161" s="1"/>
      <c r="N161" s="179"/>
      <c r="O161" s="179"/>
      <c r="P161" s="179"/>
      <c r="Q161" s="179"/>
      <c r="R161" s="179"/>
      <c r="S161" s="179"/>
      <c r="V161" s="177">
        <f t="shared" si="163"/>
        <v>0</v>
      </c>
      <c r="W161" s="177">
        <f t="shared" si="164"/>
        <v>0</v>
      </c>
      <c r="X161" s="177">
        <f t="shared" si="165"/>
        <v>0</v>
      </c>
      <c r="Y161" s="177">
        <f t="shared" si="166"/>
        <v>0</v>
      </c>
      <c r="Z161" s="179"/>
      <c r="AA161" s="179"/>
      <c r="AB161" s="179"/>
      <c r="AC161" s="179"/>
      <c r="AH161" s="177">
        <f t="shared" si="167"/>
        <v>0</v>
      </c>
      <c r="AI161" s="177">
        <f t="shared" si="168"/>
        <v>0</v>
      </c>
      <c r="AJ161" s="177">
        <f t="shared" si="169"/>
        <v>0</v>
      </c>
      <c r="AK161" s="177">
        <f t="shared" si="170"/>
        <v>0</v>
      </c>
      <c r="AT161" s="177">
        <f t="shared" si="171"/>
        <v>0</v>
      </c>
      <c r="AU161" s="177">
        <f t="shared" si="172"/>
        <v>0</v>
      </c>
      <c r="AV161" s="177">
        <f t="shared" si="173"/>
        <v>0</v>
      </c>
      <c r="AW161" s="177">
        <f t="shared" si="174"/>
        <v>0</v>
      </c>
    </row>
    <row r="162" spans="1:49" ht="61.2">
      <c r="A162" s="370" t="s">
        <v>654</v>
      </c>
      <c r="B162" s="446" t="s">
        <v>577</v>
      </c>
      <c r="C162" s="447" t="s">
        <v>655</v>
      </c>
      <c r="D162" s="445"/>
      <c r="E162" s="445" t="s">
        <v>243</v>
      </c>
      <c r="F162" s="356"/>
      <c r="G162" s="356"/>
      <c r="H162" s="356"/>
      <c r="I162" s="285"/>
      <c r="J162" s="24"/>
      <c r="K162" s="1"/>
      <c r="N162" s="179"/>
      <c r="O162" s="179"/>
      <c r="P162" s="179"/>
      <c r="Q162" s="179"/>
      <c r="R162" s="179"/>
      <c r="S162" s="179"/>
      <c r="V162" s="177">
        <f t="shared" si="163"/>
        <v>0</v>
      </c>
      <c r="W162" s="177">
        <f t="shared" si="164"/>
        <v>0</v>
      </c>
      <c r="X162" s="177">
        <f t="shared" si="165"/>
        <v>0</v>
      </c>
      <c r="Y162" s="177">
        <f t="shared" si="166"/>
        <v>0</v>
      </c>
      <c r="Z162" s="179"/>
      <c r="AA162" s="179"/>
      <c r="AB162" s="179"/>
      <c r="AC162" s="179"/>
      <c r="AT162" s="177">
        <f t="shared" si="171"/>
        <v>0</v>
      </c>
      <c r="AU162" s="177">
        <f t="shared" si="172"/>
        <v>0</v>
      </c>
      <c r="AV162" s="177">
        <f t="shared" si="173"/>
        <v>0</v>
      </c>
      <c r="AW162" s="177">
        <f t="shared" si="174"/>
        <v>0</v>
      </c>
    </row>
    <row r="163" spans="1:49" ht="40.799999999999997">
      <c r="A163" s="370" t="s">
        <v>656</v>
      </c>
      <c r="B163" s="371" t="s">
        <v>577</v>
      </c>
      <c r="C163" s="417" t="s">
        <v>657</v>
      </c>
      <c r="D163" s="418"/>
      <c r="E163" s="370" t="s">
        <v>356</v>
      </c>
      <c r="F163" s="356"/>
      <c r="G163" s="356"/>
      <c r="H163" s="356"/>
      <c r="I163" s="285"/>
      <c r="J163" s="24"/>
      <c r="K163" s="1"/>
      <c r="L163" s="25"/>
      <c r="N163" s="179"/>
      <c r="O163" s="179"/>
      <c r="P163" s="179"/>
      <c r="Q163" s="179"/>
      <c r="R163" s="179"/>
      <c r="S163" s="179"/>
      <c r="V163" s="177">
        <f t="shared" si="163"/>
        <v>0</v>
      </c>
      <c r="W163" s="177">
        <f t="shared" si="164"/>
        <v>0</v>
      </c>
      <c r="X163" s="177">
        <f t="shared" si="165"/>
        <v>0</v>
      </c>
      <c r="Y163" s="177">
        <f t="shared" si="166"/>
        <v>0</v>
      </c>
      <c r="Z163" s="179"/>
      <c r="AA163" s="179"/>
      <c r="AB163" s="179"/>
      <c r="AC163" s="179"/>
      <c r="AH163" s="177">
        <f>IF(F163="x",1,0)</f>
        <v>0</v>
      </c>
      <c r="AI163" s="177">
        <f>IF(G163="x",1,0)</f>
        <v>0</v>
      </c>
      <c r="AJ163" s="177">
        <f>IF(H163="x",1,0)</f>
        <v>0</v>
      </c>
      <c r="AK163" s="177">
        <f>IF(ISBLANK(I163), 0,1)</f>
        <v>0</v>
      </c>
      <c r="AT163" s="177">
        <f t="shared" si="171"/>
        <v>0</v>
      </c>
      <c r="AU163" s="177">
        <f t="shared" si="172"/>
        <v>0</v>
      </c>
      <c r="AV163" s="177">
        <f t="shared" si="173"/>
        <v>0</v>
      </c>
      <c r="AW163" s="177">
        <f t="shared" si="174"/>
        <v>0</v>
      </c>
    </row>
    <row r="164" spans="1:49" ht="13.8" thickBot="1">
      <c r="A164" s="331"/>
      <c r="B164" s="348"/>
      <c r="C164" s="436" t="s">
        <v>658</v>
      </c>
      <c r="D164" s="375"/>
      <c r="E164" s="375"/>
      <c r="F164" s="419"/>
      <c r="G164" s="350"/>
      <c r="H164" s="437"/>
      <c r="I164" s="265"/>
      <c r="J164" s="312"/>
      <c r="K164" s="1"/>
      <c r="N164" s="179"/>
      <c r="O164" s="179"/>
      <c r="P164" s="179"/>
      <c r="Q164" s="179"/>
      <c r="R164" s="179"/>
      <c r="S164" s="179"/>
      <c r="V164" s="179"/>
      <c r="W164" s="179"/>
      <c r="X164" s="179"/>
      <c r="Y164" s="179"/>
      <c r="Z164" s="179"/>
      <c r="AA164" s="179"/>
      <c r="AB164" s="179"/>
      <c r="AC164" s="179"/>
    </row>
    <row r="165" spans="1:49" ht="173.4">
      <c r="A165" s="457" t="s">
        <v>293</v>
      </c>
      <c r="B165" s="357" t="s">
        <v>473</v>
      </c>
      <c r="C165" s="359" t="s">
        <v>659</v>
      </c>
      <c r="D165" s="358" t="s">
        <v>168</v>
      </c>
      <c r="E165" s="358" t="s">
        <v>169</v>
      </c>
      <c r="F165" s="458"/>
      <c r="G165" s="459"/>
      <c r="H165" s="460"/>
      <c r="I165" s="296"/>
      <c r="J165" s="24"/>
      <c r="K165" s="1">
        <v>6</v>
      </c>
      <c r="N165" s="179"/>
      <c r="O165" s="179"/>
      <c r="P165" s="179"/>
      <c r="Q165" s="179"/>
      <c r="R165" s="179"/>
      <c r="S165" s="179"/>
      <c r="V165" s="179"/>
      <c r="W165" s="179"/>
      <c r="X165" s="179"/>
      <c r="Y165" s="179"/>
      <c r="Z165" s="179"/>
      <c r="AA165" s="179"/>
      <c r="AB165" s="179"/>
      <c r="AC165" s="179"/>
      <c r="AD165" s="177">
        <f>IF(F165="x",1,0)</f>
        <v>0</v>
      </c>
      <c r="AE165" s="177">
        <f>IF(G165="x",1,0)</f>
        <v>0</v>
      </c>
      <c r="AF165" s="177">
        <f>IF(H165="x",1,0)</f>
        <v>0</v>
      </c>
      <c r="AG165" s="177">
        <f>IF(ISBLANK(I165), 0,1)</f>
        <v>0</v>
      </c>
    </row>
    <row r="166" spans="1:49" ht="153">
      <c r="A166" s="461" t="s">
        <v>294</v>
      </c>
      <c r="B166" s="357" t="s">
        <v>483</v>
      </c>
      <c r="C166" s="361" t="s">
        <v>660</v>
      </c>
      <c r="D166" s="354" t="s">
        <v>161</v>
      </c>
      <c r="E166" s="354">
        <v>1</v>
      </c>
      <c r="F166" s="462"/>
      <c r="G166" s="463"/>
      <c r="H166" s="463"/>
      <c r="I166" s="284"/>
      <c r="J166" s="24"/>
      <c r="K166" s="1">
        <v>0</v>
      </c>
      <c r="N166" s="177">
        <f>IF(G166="x",1,0)</f>
        <v>0</v>
      </c>
      <c r="O166" s="177">
        <f>IF(ISBLANK(I166), 0,1)</f>
        <v>0</v>
      </c>
      <c r="P166" s="177"/>
      <c r="Q166" s="179"/>
      <c r="R166" s="179"/>
      <c r="S166" s="179"/>
      <c r="V166" s="177">
        <f>IF(F166="x",1,0)</f>
        <v>0</v>
      </c>
      <c r="W166" s="177">
        <f>IF(G166="x",1,0)</f>
        <v>0</v>
      </c>
      <c r="X166" s="177">
        <f>IF(H166="x",1,0)</f>
        <v>0</v>
      </c>
      <c r="Y166" s="177">
        <f>IF(ISBLANK(H166), 0,1)</f>
        <v>0</v>
      </c>
      <c r="Z166" s="179"/>
      <c r="AA166" s="179"/>
      <c r="AB166" s="179"/>
      <c r="AC166" s="179"/>
    </row>
    <row r="167" spans="1:49">
      <c r="A167" s="367"/>
      <c r="B167" s="332"/>
      <c r="C167" s="764" t="s">
        <v>661</v>
      </c>
      <c r="D167" s="765"/>
      <c r="E167" s="375"/>
      <c r="F167" s="464"/>
      <c r="G167" s="334"/>
      <c r="H167" s="334"/>
      <c r="I167" s="4"/>
      <c r="J167" s="315"/>
      <c r="K167" s="1"/>
      <c r="N167" s="179"/>
      <c r="O167" s="179"/>
      <c r="P167" s="179"/>
      <c r="Q167" s="179"/>
      <c r="R167" s="179"/>
      <c r="S167" s="179"/>
      <c r="V167" s="179"/>
      <c r="W167" s="179"/>
      <c r="X167" s="179"/>
      <c r="Y167" s="179"/>
      <c r="Z167" s="179"/>
      <c r="AA167" s="179"/>
      <c r="AB167" s="179"/>
      <c r="AC167" s="179"/>
    </row>
    <row r="168" spans="1:49" ht="397.8">
      <c r="A168" s="370" t="s">
        <v>295</v>
      </c>
      <c r="B168" s="449" t="s">
        <v>662</v>
      </c>
      <c r="C168" s="417" t="s">
        <v>663</v>
      </c>
      <c r="D168" s="370" t="s">
        <v>161</v>
      </c>
      <c r="E168" s="370">
        <v>1</v>
      </c>
      <c r="F168" s="409"/>
      <c r="G168" s="339"/>
      <c r="H168" s="339"/>
      <c r="I168" s="301"/>
      <c r="J168" s="316"/>
      <c r="K168" s="1">
        <v>0</v>
      </c>
      <c r="N168" s="177">
        <f t="shared" ref="N168:N170" si="175">IF(G168="x",1,0)</f>
        <v>0</v>
      </c>
      <c r="O168" s="177">
        <f t="shared" ref="O168:O170" si="176">IF(ISBLANK(I168), 0,1)</f>
        <v>0</v>
      </c>
      <c r="P168" s="177"/>
      <c r="Q168" s="179"/>
      <c r="R168" s="179"/>
      <c r="S168" s="179"/>
      <c r="V168" s="177">
        <f t="shared" ref="V168:V170" si="177">IF(F168="x",1,0)</f>
        <v>0</v>
      </c>
      <c r="W168" s="177">
        <f t="shared" ref="W168:W170" si="178">IF(G168="x",1,0)</f>
        <v>0</v>
      </c>
      <c r="X168" s="177">
        <f t="shared" ref="X168:X170" si="179">IF(H168="x",1,0)</f>
        <v>0</v>
      </c>
      <c r="Y168" s="177">
        <f t="shared" ref="Y168:Y170" si="180">IF(ISBLANK(H168), 0,1)</f>
        <v>0</v>
      </c>
      <c r="Z168" s="179"/>
      <c r="AA168" s="179"/>
      <c r="AB168" s="179"/>
      <c r="AC168" s="179"/>
    </row>
    <row r="169" spans="1:49" ht="91.8">
      <c r="A169" s="370" t="s">
        <v>296</v>
      </c>
      <c r="B169" s="371" t="s">
        <v>664</v>
      </c>
      <c r="C169" s="417" t="s">
        <v>665</v>
      </c>
      <c r="D169" s="370" t="s">
        <v>161</v>
      </c>
      <c r="E169" s="370">
        <v>1</v>
      </c>
      <c r="F169" s="409"/>
      <c r="G169" s="339"/>
      <c r="H169" s="339"/>
      <c r="I169" s="301"/>
      <c r="J169" s="316"/>
      <c r="K169" s="1">
        <v>0</v>
      </c>
      <c r="N169" s="177">
        <f t="shared" si="175"/>
        <v>0</v>
      </c>
      <c r="O169" s="177">
        <f t="shared" si="176"/>
        <v>0</v>
      </c>
      <c r="P169" s="177"/>
      <c r="Q169" s="179"/>
      <c r="R169" s="179"/>
      <c r="S169" s="179"/>
      <c r="V169" s="177">
        <f t="shared" si="177"/>
        <v>0</v>
      </c>
      <c r="W169" s="177">
        <f t="shared" si="178"/>
        <v>0</v>
      </c>
      <c r="X169" s="177">
        <f t="shared" si="179"/>
        <v>0</v>
      </c>
      <c r="Y169" s="177">
        <f t="shared" si="180"/>
        <v>0</v>
      </c>
      <c r="Z169" s="179"/>
      <c r="AA169" s="179"/>
      <c r="AB169" s="179"/>
      <c r="AC169" s="179"/>
    </row>
    <row r="170" spans="1:49" ht="51">
      <c r="A170" s="429" t="s">
        <v>297</v>
      </c>
      <c r="B170" s="371" t="s">
        <v>664</v>
      </c>
      <c r="C170" s="372" t="s">
        <v>666</v>
      </c>
      <c r="D170" s="429" t="s">
        <v>161</v>
      </c>
      <c r="E170" s="429">
        <v>1</v>
      </c>
      <c r="F170" s="427"/>
      <c r="G170" s="356"/>
      <c r="H170" s="356"/>
      <c r="I170" s="288"/>
      <c r="J170" s="316"/>
      <c r="K170" s="1">
        <v>0</v>
      </c>
      <c r="N170" s="177">
        <f t="shared" si="175"/>
        <v>0</v>
      </c>
      <c r="O170" s="177">
        <f t="shared" si="176"/>
        <v>0</v>
      </c>
      <c r="P170" s="177"/>
      <c r="Q170" s="179"/>
      <c r="R170" s="179"/>
      <c r="S170" s="179"/>
      <c r="V170" s="177">
        <f t="shared" si="177"/>
        <v>0</v>
      </c>
      <c r="W170" s="177">
        <f t="shared" si="178"/>
        <v>0</v>
      </c>
      <c r="X170" s="177">
        <f t="shared" si="179"/>
        <v>0</v>
      </c>
      <c r="Y170" s="177">
        <f t="shared" si="180"/>
        <v>0</v>
      </c>
      <c r="Z170" s="179"/>
      <c r="AA170" s="179"/>
      <c r="AB170" s="179"/>
      <c r="AC170" s="179"/>
    </row>
    <row r="171" spans="1:49" ht="91.8">
      <c r="A171" s="370" t="s">
        <v>298</v>
      </c>
      <c r="B171" s="371" t="s">
        <v>667</v>
      </c>
      <c r="C171" s="372" t="s">
        <v>668</v>
      </c>
      <c r="D171" s="373" t="s">
        <v>168</v>
      </c>
      <c r="E171" s="373" t="s">
        <v>169</v>
      </c>
      <c r="F171" s="409"/>
      <c r="G171" s="356"/>
      <c r="H171" s="356"/>
      <c r="I171" s="288"/>
      <c r="J171" s="316"/>
      <c r="K171" s="1">
        <v>0</v>
      </c>
      <c r="N171" s="179"/>
      <c r="O171" s="179"/>
      <c r="P171" s="179"/>
      <c r="Q171" s="179"/>
      <c r="R171" s="179"/>
      <c r="S171" s="179"/>
      <c r="V171" s="179"/>
      <c r="W171" s="179"/>
      <c r="X171" s="179"/>
      <c r="Y171" s="179"/>
      <c r="Z171" s="179"/>
      <c r="AA171" s="179"/>
      <c r="AB171" s="179"/>
      <c r="AC171" s="179"/>
      <c r="AD171" s="177">
        <f>IF(F171="x",1,0)</f>
        <v>0</v>
      </c>
      <c r="AE171" s="177">
        <f>IF(G171="x",1,0)</f>
        <v>0</v>
      </c>
      <c r="AF171" s="177">
        <f>IF(H171="x",1,0)</f>
        <v>0</v>
      </c>
      <c r="AG171" s="177">
        <f>IF(ISBLANK(I171), 0,1)</f>
        <v>0</v>
      </c>
    </row>
    <row r="172" spans="1:49">
      <c r="A172" s="465"/>
      <c r="B172" s="364"/>
      <c r="C172" s="762" t="s">
        <v>669</v>
      </c>
      <c r="D172" s="763"/>
      <c r="E172" s="526"/>
      <c r="F172" s="466"/>
      <c r="G172" s="333"/>
      <c r="H172" s="333"/>
      <c r="I172" s="289"/>
      <c r="J172" s="317"/>
      <c r="K172" s="1"/>
      <c r="N172" s="179"/>
      <c r="O172" s="179"/>
      <c r="P172" s="179"/>
      <c r="Q172" s="179"/>
      <c r="R172" s="179"/>
      <c r="S172" s="179"/>
      <c r="V172" s="179"/>
      <c r="W172" s="179"/>
      <c r="X172" s="179"/>
      <c r="Y172" s="179"/>
      <c r="Z172" s="179"/>
      <c r="AA172" s="179"/>
      <c r="AB172" s="179"/>
      <c r="AC172" s="179"/>
    </row>
    <row r="173" spans="1:49" ht="275.39999999999998">
      <c r="A173" s="398" t="s">
        <v>299</v>
      </c>
      <c r="B173" s="352" t="s">
        <v>473</v>
      </c>
      <c r="C173" s="353" t="s">
        <v>670</v>
      </c>
      <c r="D173" s="351" t="s">
        <v>161</v>
      </c>
      <c r="E173" s="351">
        <v>1</v>
      </c>
      <c r="F173" s="409"/>
      <c r="G173" s="356"/>
      <c r="H173" s="356"/>
      <c r="I173" s="285"/>
      <c r="J173" s="24"/>
      <c r="K173" s="1">
        <v>6</v>
      </c>
      <c r="N173" s="177">
        <f>IF(G173="x",1,0)</f>
        <v>0</v>
      </c>
      <c r="O173" s="177">
        <f>IF(ISBLANK(I173), 0,1)</f>
        <v>0</v>
      </c>
      <c r="P173" s="178">
        <f>IF(G173="x",1,0)</f>
        <v>0</v>
      </c>
      <c r="Q173" s="178">
        <f>IF(ISBLANK(I173), 0,1)</f>
        <v>0</v>
      </c>
      <c r="V173" s="177">
        <f>IF(F173="x",1,0)</f>
        <v>0</v>
      </c>
      <c r="W173" s="177">
        <f>IF(G173="x",1,0)</f>
        <v>0</v>
      </c>
      <c r="X173" s="177">
        <f>IF(H173="x",1,0)</f>
        <v>0</v>
      </c>
      <c r="Y173" s="177">
        <f>IF(ISBLANK(H173), 0,1)</f>
        <v>0</v>
      </c>
      <c r="Z173" s="179"/>
      <c r="AA173" s="179"/>
      <c r="AB173" s="179"/>
      <c r="AC173" s="179"/>
    </row>
    <row r="174" spans="1:49" ht="306">
      <c r="A174" s="522"/>
      <c r="B174" s="522"/>
      <c r="C174" s="353" t="s">
        <v>671</v>
      </c>
      <c r="D174" s="351"/>
      <c r="E174" s="351"/>
      <c r="F174" s="409"/>
      <c r="G174" s="356"/>
      <c r="H174" s="356"/>
      <c r="I174" s="285"/>
      <c r="J174" s="24"/>
      <c r="K174" s="1"/>
      <c r="N174" s="179"/>
      <c r="O174" s="179"/>
      <c r="P174" s="179"/>
      <c r="Q174" s="179"/>
      <c r="R174" s="179"/>
      <c r="S174" s="179"/>
      <c r="V174" s="179"/>
      <c r="W174" s="179"/>
      <c r="X174" s="179"/>
      <c r="Y174" s="179"/>
      <c r="Z174" s="179"/>
      <c r="AA174" s="179"/>
      <c r="AB174" s="179"/>
      <c r="AC174" s="179"/>
    </row>
    <row r="175" spans="1:49" ht="326.39999999999998">
      <c r="A175" s="398" t="s">
        <v>300</v>
      </c>
      <c r="B175" s="352" t="s">
        <v>473</v>
      </c>
      <c r="C175" s="359" t="s">
        <v>672</v>
      </c>
      <c r="D175" s="351" t="s">
        <v>161</v>
      </c>
      <c r="E175" s="351">
        <v>1</v>
      </c>
      <c r="F175" s="409"/>
      <c r="G175" s="356"/>
      <c r="H175" s="356"/>
      <c r="I175" s="285"/>
      <c r="J175" s="24"/>
      <c r="K175" s="1"/>
      <c r="N175" s="177">
        <f t="shared" ref="N175:N176" si="181">IF(G175="x",1,0)</f>
        <v>0</v>
      </c>
      <c r="O175" s="177">
        <f t="shared" ref="O175:O176" si="182">IF(ISBLANK(I175), 0,1)</f>
        <v>0</v>
      </c>
      <c r="P175" s="178">
        <f t="shared" ref="P175:P176" si="183">IF(G175="x",1,0)</f>
        <v>0</v>
      </c>
      <c r="Q175" s="178">
        <f t="shared" ref="Q175:Q176" si="184">IF(ISBLANK(I175), 0,1)</f>
        <v>0</v>
      </c>
      <c r="V175" s="177">
        <f t="shared" ref="V175:V176" si="185">IF(F175="x",1,0)</f>
        <v>0</v>
      </c>
      <c r="W175" s="177">
        <f t="shared" ref="W175:W176" si="186">IF(G175="x",1,0)</f>
        <v>0</v>
      </c>
      <c r="X175" s="177">
        <f t="shared" ref="X175:X176" si="187">IF(H175="x",1,0)</f>
        <v>0</v>
      </c>
      <c r="Y175" s="177">
        <f t="shared" ref="Y175:Y176" si="188">IF(ISBLANK(H175), 0,1)</f>
        <v>0</v>
      </c>
      <c r="Z175" s="179"/>
      <c r="AA175" s="179"/>
      <c r="AB175" s="179"/>
      <c r="AC175" s="179"/>
    </row>
    <row r="176" spans="1:49" ht="173.4">
      <c r="A176" s="522"/>
      <c r="B176" s="522"/>
      <c r="C176" s="467" t="s">
        <v>673</v>
      </c>
      <c r="D176" s="351"/>
      <c r="E176" s="351"/>
      <c r="F176" s="409"/>
      <c r="G176" s="356"/>
      <c r="H176" s="356"/>
      <c r="I176" s="285"/>
      <c r="J176" s="24"/>
      <c r="K176" s="1"/>
      <c r="N176" s="177">
        <f t="shared" si="181"/>
        <v>0</v>
      </c>
      <c r="O176" s="177">
        <f t="shared" si="182"/>
        <v>0</v>
      </c>
      <c r="P176" s="178">
        <f t="shared" si="183"/>
        <v>0</v>
      </c>
      <c r="Q176" s="178">
        <f t="shared" si="184"/>
        <v>0</v>
      </c>
      <c r="V176" s="177">
        <f t="shared" si="185"/>
        <v>0</v>
      </c>
      <c r="W176" s="177">
        <f t="shared" si="186"/>
        <v>0</v>
      </c>
      <c r="X176" s="177">
        <f t="shared" si="187"/>
        <v>0</v>
      </c>
      <c r="Y176" s="177">
        <f t="shared" si="188"/>
        <v>0</v>
      </c>
      <c r="Z176" s="179"/>
      <c r="AA176" s="179"/>
      <c r="AB176" s="179"/>
      <c r="AC176" s="179"/>
    </row>
    <row r="177" spans="1:33" ht="30.6">
      <c r="A177" s="351" t="s">
        <v>301</v>
      </c>
      <c r="B177" s="357" t="s">
        <v>473</v>
      </c>
      <c r="C177" s="468" t="s">
        <v>674</v>
      </c>
      <c r="D177" s="358" t="s">
        <v>168</v>
      </c>
      <c r="E177" s="358" t="s">
        <v>169</v>
      </c>
      <c r="F177" s="409"/>
      <c r="G177" s="356"/>
      <c r="H177" s="356"/>
      <c r="I177" s="285"/>
      <c r="J177" s="24"/>
      <c r="K177" s="1">
        <v>0</v>
      </c>
      <c r="N177" s="179"/>
      <c r="O177" s="179"/>
      <c r="P177" s="179"/>
      <c r="Q177" s="179"/>
      <c r="R177" s="179"/>
      <c r="S177" s="179"/>
      <c r="V177" s="179"/>
      <c r="W177" s="179"/>
      <c r="X177" s="179"/>
      <c r="Y177" s="179"/>
      <c r="Z177" s="179"/>
      <c r="AA177" s="179"/>
      <c r="AB177" s="179"/>
      <c r="AC177" s="179"/>
      <c r="AD177" s="177">
        <f>IF(F177="x",1,0)</f>
        <v>0</v>
      </c>
      <c r="AE177" s="177">
        <f>IF(G177="x",1,0)</f>
        <v>0</v>
      </c>
      <c r="AF177" s="177">
        <f>IF(H177="x",1,0)</f>
        <v>0</v>
      </c>
      <c r="AG177" s="177">
        <f>IF(ISBLANK(I177), 0,1)</f>
        <v>0</v>
      </c>
    </row>
    <row r="178" spans="1:33">
      <c r="A178" s="344"/>
      <c r="B178" s="341"/>
      <c r="C178" s="760" t="s">
        <v>675</v>
      </c>
      <c r="D178" s="761"/>
      <c r="E178" s="366"/>
      <c r="F178" s="469"/>
      <c r="G178" s="345"/>
      <c r="H178" s="345"/>
      <c r="I178" s="282"/>
      <c r="J178" s="322"/>
      <c r="K178" s="1"/>
      <c r="N178" s="179"/>
      <c r="O178" s="179"/>
      <c r="P178" s="179"/>
      <c r="Q178" s="179"/>
      <c r="R178" s="179"/>
      <c r="S178" s="179"/>
      <c r="V178" s="179"/>
      <c r="W178" s="179"/>
      <c r="X178" s="179"/>
      <c r="Y178" s="179"/>
      <c r="Z178" s="179"/>
      <c r="AA178" s="179"/>
      <c r="AB178" s="179"/>
      <c r="AC178" s="179"/>
    </row>
    <row r="179" spans="1:33" ht="204">
      <c r="A179" s="370" t="s">
        <v>302</v>
      </c>
      <c r="B179" s="371" t="s">
        <v>662</v>
      </c>
      <c r="C179" s="372" t="s">
        <v>676</v>
      </c>
      <c r="D179" s="370" t="s">
        <v>161</v>
      </c>
      <c r="E179" s="370">
        <v>1</v>
      </c>
      <c r="F179" s="470"/>
      <c r="G179" s="356"/>
      <c r="H179" s="356"/>
      <c r="I179" s="285"/>
      <c r="J179" s="24"/>
      <c r="K179" s="1"/>
      <c r="N179" s="177">
        <f>IF(G179="x",1,0)</f>
        <v>0</v>
      </c>
      <c r="O179" s="177">
        <f>IF(ISBLANK(I179), 0,1)</f>
        <v>0</v>
      </c>
      <c r="P179" s="177"/>
      <c r="Q179" s="179"/>
      <c r="R179" s="179"/>
      <c r="S179" s="179"/>
      <c r="V179" s="177">
        <f>IF(F179="x",1,0)</f>
        <v>0</v>
      </c>
      <c r="W179" s="177">
        <f>IF(G179="x",1,0)</f>
        <v>0</v>
      </c>
      <c r="X179" s="177">
        <f>IF(H179="x",1,0)</f>
        <v>0</v>
      </c>
      <c r="Y179" s="177">
        <f>IF(ISBLANK(H179), 0,1)</f>
        <v>0</v>
      </c>
      <c r="Z179" s="179"/>
      <c r="AA179" s="179"/>
      <c r="AB179" s="179"/>
      <c r="AC179" s="179"/>
    </row>
    <row r="180" spans="1:33" ht="40.799999999999997">
      <c r="A180" s="471" t="s">
        <v>303</v>
      </c>
      <c r="B180" s="371" t="s">
        <v>662</v>
      </c>
      <c r="C180" s="472" t="s">
        <v>677</v>
      </c>
      <c r="D180" s="373" t="s">
        <v>168</v>
      </c>
      <c r="E180" s="473" t="s">
        <v>169</v>
      </c>
      <c r="F180" s="474"/>
      <c r="G180" s="355"/>
      <c r="H180" s="408"/>
      <c r="I180" s="297"/>
      <c r="J180" s="312"/>
      <c r="K180" s="1">
        <v>6</v>
      </c>
      <c r="N180" s="179"/>
      <c r="O180" s="179"/>
      <c r="P180" s="179"/>
      <c r="Q180" s="179"/>
      <c r="R180" s="179"/>
      <c r="S180" s="179"/>
      <c r="V180" s="179"/>
      <c r="W180" s="179"/>
      <c r="X180" s="179"/>
      <c r="Y180" s="179"/>
      <c r="Z180" s="179"/>
      <c r="AA180" s="179"/>
      <c r="AB180" s="179"/>
      <c r="AC180" s="179"/>
      <c r="AD180" s="177">
        <f>IF(F180="x",1,0)</f>
        <v>0</v>
      </c>
      <c r="AE180" s="177">
        <f>IF(G180="x",1,0)</f>
        <v>0</v>
      </c>
      <c r="AF180" s="177">
        <f>IF(H180="x",1,0)</f>
        <v>0</v>
      </c>
      <c r="AG180" s="177">
        <f>IF(ISBLANK(I180), 0,1)</f>
        <v>0</v>
      </c>
    </row>
    <row r="181" spans="1:33" ht="13.8" thickBot="1">
      <c r="A181" s="367"/>
      <c r="B181" s="364"/>
      <c r="C181" s="475" t="s">
        <v>678</v>
      </c>
      <c r="D181" s="366"/>
      <c r="E181" s="366"/>
      <c r="F181" s="382"/>
      <c r="G181" s="333"/>
      <c r="H181" s="368"/>
      <c r="I181" s="265"/>
      <c r="J181" s="317"/>
      <c r="K181" s="1"/>
      <c r="N181" s="179"/>
      <c r="O181" s="179"/>
      <c r="P181" s="179"/>
      <c r="Q181" s="179"/>
      <c r="R181" s="179"/>
      <c r="S181" s="179"/>
      <c r="V181" s="179"/>
      <c r="W181" s="179"/>
      <c r="X181" s="179"/>
      <c r="Y181" s="179"/>
      <c r="Z181" s="179"/>
      <c r="AA181" s="179"/>
      <c r="AB181" s="179"/>
      <c r="AC181" s="179"/>
    </row>
    <row r="182" spans="1:33" ht="173.4">
      <c r="A182" s="476" t="s">
        <v>304</v>
      </c>
      <c r="B182" s="449" t="s">
        <v>662</v>
      </c>
      <c r="C182" s="477" t="s">
        <v>679</v>
      </c>
      <c r="D182" s="476" t="s">
        <v>161</v>
      </c>
      <c r="E182" s="476">
        <v>1</v>
      </c>
      <c r="F182" s="478"/>
      <c r="G182" s="400"/>
      <c r="H182" s="408"/>
      <c r="I182" s="297"/>
      <c r="J182" s="310"/>
      <c r="K182" s="1">
        <v>0</v>
      </c>
      <c r="N182" s="177">
        <f>IF(G182="x",1,0)</f>
        <v>0</v>
      </c>
      <c r="O182" s="177">
        <f>IF(ISBLANK(I182), 0,1)</f>
        <v>0</v>
      </c>
      <c r="P182" s="177"/>
      <c r="Q182" s="179"/>
      <c r="R182" s="179"/>
      <c r="S182" s="179"/>
      <c r="V182" s="177">
        <f>IF(F182="x",1,0)</f>
        <v>0</v>
      </c>
      <c r="W182" s="177">
        <f>IF(G182="x",1,0)</f>
        <v>0</v>
      </c>
      <c r="X182" s="177">
        <f>IF(H182="x",1,0)</f>
        <v>0</v>
      </c>
      <c r="Y182" s="177">
        <f>IF(ISBLANK(H182), 0,1)</f>
        <v>0</v>
      </c>
      <c r="Z182" s="179"/>
      <c r="AA182" s="179"/>
      <c r="AB182" s="179"/>
      <c r="AC182" s="179"/>
    </row>
    <row r="183" spans="1:33" ht="163.19999999999999">
      <c r="A183" s="523"/>
      <c r="B183" s="524"/>
      <c r="C183" s="472" t="s">
        <v>680</v>
      </c>
      <c r="D183" s="471"/>
      <c r="E183" s="471"/>
      <c r="F183" s="473"/>
      <c r="G183" s="355"/>
      <c r="H183" s="355"/>
      <c r="I183" s="287"/>
      <c r="J183" s="312"/>
      <c r="K183" s="1"/>
      <c r="N183" s="179"/>
      <c r="O183" s="179"/>
      <c r="P183" s="179"/>
      <c r="Q183" s="179"/>
      <c r="R183" s="179"/>
      <c r="S183" s="179"/>
      <c r="V183" s="179"/>
      <c r="W183" s="179"/>
      <c r="X183" s="179"/>
      <c r="Y183" s="179"/>
      <c r="Z183" s="179"/>
      <c r="AA183" s="179"/>
      <c r="AB183" s="179"/>
      <c r="AC183" s="179"/>
    </row>
    <row r="184" spans="1:33" ht="133.19999999999999">
      <c r="A184" s="471" t="s">
        <v>306</v>
      </c>
      <c r="B184" s="479" t="s">
        <v>305</v>
      </c>
      <c r="C184" s="480" t="s">
        <v>681</v>
      </c>
      <c r="D184" s="373" t="s">
        <v>168</v>
      </c>
      <c r="E184" s="373" t="s">
        <v>169</v>
      </c>
      <c r="F184" s="481"/>
      <c r="G184" s="356"/>
      <c r="H184" s="356"/>
      <c r="I184" s="288"/>
      <c r="J184" s="316"/>
      <c r="K184" s="1">
        <v>0</v>
      </c>
      <c r="N184" s="179"/>
      <c r="O184" s="179"/>
      <c r="P184" s="179"/>
      <c r="Q184" s="179"/>
      <c r="R184" s="179"/>
      <c r="S184" s="179"/>
      <c r="V184" s="179"/>
      <c r="W184" s="179"/>
      <c r="X184" s="179"/>
      <c r="Y184" s="179"/>
      <c r="Z184" s="179"/>
      <c r="AA184" s="179"/>
      <c r="AB184" s="179"/>
      <c r="AC184" s="179"/>
      <c r="AD184" s="177">
        <f>IF(F184="x",1,0)</f>
        <v>0</v>
      </c>
      <c r="AE184" s="177">
        <f>IF(G184="x",1,0)</f>
        <v>0</v>
      </c>
      <c r="AF184" s="177">
        <f>IF(H184="x",1,0)</f>
        <v>0</v>
      </c>
      <c r="AG184" s="177">
        <f>IF(ISBLANK(I184), 0,1)</f>
        <v>0</v>
      </c>
    </row>
    <row r="185" spans="1:33" ht="13.8" thickBot="1">
      <c r="A185" s="363"/>
      <c r="B185" s="482"/>
      <c r="C185" s="349" t="s">
        <v>682</v>
      </c>
      <c r="D185" s="483"/>
      <c r="E185" s="363"/>
      <c r="F185" s="484"/>
      <c r="G185" s="368"/>
      <c r="H185" s="368"/>
      <c r="I185" s="290"/>
      <c r="J185" s="323"/>
      <c r="K185" s="1"/>
      <c r="N185" s="179"/>
      <c r="O185" s="179"/>
      <c r="P185" s="179"/>
      <c r="Q185" s="179"/>
      <c r="R185" s="179"/>
      <c r="S185" s="179"/>
      <c r="V185" s="179"/>
      <c r="W185" s="179"/>
      <c r="X185" s="179"/>
      <c r="Y185" s="179"/>
      <c r="Z185" s="179"/>
      <c r="AA185" s="179"/>
      <c r="AB185" s="179"/>
      <c r="AC185" s="179"/>
    </row>
    <row r="186" spans="1:33" ht="183.6">
      <c r="A186" s="387" t="s">
        <v>307</v>
      </c>
      <c r="B186" s="357" t="s">
        <v>473</v>
      </c>
      <c r="C186" s="389" t="s">
        <v>683</v>
      </c>
      <c r="D186" s="387" t="s">
        <v>161</v>
      </c>
      <c r="E186" s="387">
        <v>1</v>
      </c>
      <c r="F186" s="485"/>
      <c r="G186" s="390"/>
      <c r="H186" s="390"/>
      <c r="I186" s="7"/>
      <c r="J186" s="314"/>
      <c r="K186" s="1"/>
      <c r="N186" s="177">
        <f>IF(G186="x",1,0)</f>
        <v>0</v>
      </c>
      <c r="O186" s="177">
        <f>IF(ISBLANK(I186), 0,1)</f>
        <v>0</v>
      </c>
      <c r="P186" s="178">
        <f>IF(G186="x",1,0)</f>
        <v>0</v>
      </c>
      <c r="Q186" s="178">
        <f>IF(ISBLANK(I186), 0,1)</f>
        <v>0</v>
      </c>
      <c r="V186" s="177">
        <f>IF(F186="x",1,0)</f>
        <v>0</v>
      </c>
      <c r="W186" s="177">
        <f>IF(G186="x",1,0)</f>
        <v>0</v>
      </c>
      <c r="X186" s="177">
        <f>IF(H186="x",1,0)</f>
        <v>0</v>
      </c>
      <c r="Y186" s="177">
        <f>IF(ISBLANK(H186), 0,1)</f>
        <v>0</v>
      </c>
      <c r="Z186" s="179"/>
      <c r="AA186" s="179"/>
      <c r="AB186" s="179"/>
      <c r="AC186" s="179"/>
    </row>
    <row r="187" spans="1:33" ht="163.19999999999999">
      <c r="A187" s="387" t="s">
        <v>308</v>
      </c>
      <c r="B187" s="357" t="s">
        <v>473</v>
      </c>
      <c r="C187" s="389" t="s">
        <v>684</v>
      </c>
      <c r="D187" s="396" t="s">
        <v>168</v>
      </c>
      <c r="E187" s="486" t="s">
        <v>169</v>
      </c>
      <c r="F187" s="485"/>
      <c r="G187" s="390"/>
      <c r="H187" s="390"/>
      <c r="I187" s="7"/>
      <c r="J187" s="314"/>
      <c r="K187" s="1"/>
      <c r="N187" s="179"/>
      <c r="O187" s="179"/>
      <c r="P187" s="179"/>
      <c r="Q187" s="179"/>
      <c r="R187" s="179"/>
      <c r="S187" s="179"/>
      <c r="V187" s="179"/>
      <c r="W187" s="179"/>
      <c r="X187" s="179"/>
      <c r="Y187" s="179"/>
      <c r="Z187" s="179"/>
      <c r="AA187" s="179"/>
      <c r="AB187" s="179"/>
      <c r="AC187" s="179"/>
      <c r="AD187" s="177">
        <f>IF(F187="x",1,0)</f>
        <v>0</v>
      </c>
      <c r="AE187" s="177">
        <f>IF(G187="x",1,0)</f>
        <v>0</v>
      </c>
      <c r="AF187" s="177">
        <f>IF(H187="x",1,0)</f>
        <v>0</v>
      </c>
      <c r="AG187" s="177">
        <f>IF(ISBLANK(I187), 0,1)</f>
        <v>0</v>
      </c>
    </row>
    <row r="188" spans="1:33" ht="13.8" thickBot="1">
      <c r="A188" s="363"/>
      <c r="B188" s="482"/>
      <c r="C188" s="349" t="s">
        <v>685</v>
      </c>
      <c r="D188" s="483"/>
      <c r="E188" s="363"/>
      <c r="F188" s="484"/>
      <c r="G188" s="368"/>
      <c r="H188" s="368"/>
      <c r="I188" s="290"/>
      <c r="J188" s="323"/>
      <c r="K188" s="1"/>
      <c r="N188" s="179"/>
      <c r="O188" s="179"/>
      <c r="P188" s="179"/>
      <c r="Q188" s="179"/>
      <c r="R188" s="179"/>
      <c r="S188" s="179"/>
      <c r="V188" s="179"/>
      <c r="W188" s="179"/>
      <c r="X188" s="179"/>
      <c r="Y188" s="179"/>
      <c r="Z188" s="179"/>
      <c r="AA188" s="179"/>
      <c r="AB188" s="179"/>
      <c r="AC188" s="179"/>
    </row>
    <row r="189" spans="1:33" ht="163.19999999999999">
      <c r="A189" s="487" t="s">
        <v>309</v>
      </c>
      <c r="B189" s="488" t="s">
        <v>662</v>
      </c>
      <c r="C189" s="489" t="s">
        <v>686</v>
      </c>
      <c r="D189" s="490" t="s">
        <v>161</v>
      </c>
      <c r="E189" s="487">
        <v>1</v>
      </c>
      <c r="F189" s="491"/>
      <c r="G189" s="492"/>
      <c r="H189" s="492"/>
      <c r="I189" s="302"/>
      <c r="J189" s="324"/>
      <c r="K189" s="1"/>
      <c r="N189" s="177">
        <f>IF(G189="x",1,0)</f>
        <v>0</v>
      </c>
      <c r="O189" s="177">
        <f>IF(ISBLANK(I189), 0,1)</f>
        <v>0</v>
      </c>
      <c r="P189" s="177"/>
      <c r="Q189" s="179"/>
      <c r="R189" s="179"/>
      <c r="S189" s="179"/>
      <c r="V189" s="177">
        <f>IF(F189="x",1,0)</f>
        <v>0</v>
      </c>
      <c r="W189" s="177">
        <f>IF(G189="x",1,0)</f>
        <v>0</v>
      </c>
      <c r="X189" s="177">
        <f>IF(H189="x",1,0)</f>
        <v>0</v>
      </c>
      <c r="Y189" s="177">
        <f>IF(ISBLANK(H189), 0,1)</f>
        <v>0</v>
      </c>
      <c r="Z189" s="179"/>
      <c r="AA189" s="179"/>
      <c r="AB189" s="179"/>
      <c r="AC189" s="179"/>
    </row>
    <row r="190" spans="1:33" ht="91.8">
      <c r="A190" s="490" t="s">
        <v>310</v>
      </c>
      <c r="B190" s="493" t="s">
        <v>662</v>
      </c>
      <c r="C190" s="494" t="s">
        <v>687</v>
      </c>
      <c r="D190" s="495" t="s">
        <v>168</v>
      </c>
      <c r="E190" s="496" t="s">
        <v>169</v>
      </c>
      <c r="F190" s="497"/>
      <c r="G190" s="498"/>
      <c r="H190" s="498"/>
      <c r="I190" s="303"/>
      <c r="J190" s="325"/>
      <c r="K190" s="1"/>
      <c r="N190" s="179"/>
      <c r="O190" s="179"/>
      <c r="P190" s="179"/>
      <c r="Q190" s="179"/>
      <c r="R190" s="179"/>
      <c r="S190" s="179"/>
      <c r="V190" s="179"/>
      <c r="W190" s="179"/>
      <c r="X190" s="179"/>
      <c r="Y190" s="179"/>
      <c r="Z190" s="179"/>
      <c r="AA190" s="179"/>
      <c r="AB190" s="179"/>
      <c r="AC190" s="179"/>
      <c r="AD190" s="177">
        <f>IF(F190="x",1,0)</f>
        <v>0</v>
      </c>
      <c r="AE190" s="177">
        <f>IF(G190="x",1,0)</f>
        <v>0</v>
      </c>
      <c r="AF190" s="177">
        <f>IF(H190="x",1,0)</f>
        <v>0</v>
      </c>
      <c r="AG190" s="177">
        <f>IF(ISBLANK(I190), 0,1)</f>
        <v>0</v>
      </c>
    </row>
    <row r="191" spans="1:33" ht="13.8" thickBot="1">
      <c r="A191" s="363"/>
      <c r="B191" s="482"/>
      <c r="C191" s="349" t="s">
        <v>688</v>
      </c>
      <c r="D191" s="483"/>
      <c r="E191" s="363"/>
      <c r="F191" s="484"/>
      <c r="G191" s="368"/>
      <c r="H191" s="368"/>
      <c r="I191" s="290"/>
      <c r="J191" s="323"/>
      <c r="K191" s="1"/>
      <c r="N191" s="179"/>
      <c r="O191" s="179"/>
      <c r="P191" s="179"/>
      <c r="Q191" s="179"/>
      <c r="R191" s="179"/>
      <c r="S191" s="179"/>
      <c r="V191" s="179"/>
      <c r="W191" s="179"/>
      <c r="X191" s="179"/>
      <c r="Y191" s="179"/>
      <c r="Z191" s="179"/>
      <c r="AA191" s="179"/>
      <c r="AB191" s="179"/>
      <c r="AC191" s="179"/>
    </row>
    <row r="192" spans="1:33" ht="214.2">
      <c r="A192" s="487" t="s">
        <v>311</v>
      </c>
      <c r="B192" s="488" t="s">
        <v>662</v>
      </c>
      <c r="C192" s="489" t="s">
        <v>689</v>
      </c>
      <c r="D192" s="490" t="s">
        <v>161</v>
      </c>
      <c r="E192" s="487">
        <v>1</v>
      </c>
      <c r="F192" s="491"/>
      <c r="G192" s="492"/>
      <c r="H192" s="492"/>
      <c r="I192" s="302"/>
      <c r="J192" s="324"/>
      <c r="K192" s="1"/>
      <c r="N192" s="177">
        <f>IF(G192="x",1,0)</f>
        <v>0</v>
      </c>
      <c r="O192" s="177">
        <f>IF(ISBLANK(I192), 0,1)</f>
        <v>0</v>
      </c>
      <c r="P192" s="177"/>
      <c r="Q192" s="179"/>
      <c r="R192" s="179"/>
      <c r="S192" s="179"/>
      <c r="V192" s="177">
        <f>IF(F192="x",1,0)</f>
        <v>0</v>
      </c>
      <c r="W192" s="177">
        <f>IF(G192="x",1,0)</f>
        <v>0</v>
      </c>
      <c r="X192" s="177">
        <f>IF(H192="x",1,0)</f>
        <v>0</v>
      </c>
      <c r="Y192" s="177">
        <f>IF(ISBLANK(H192), 0,1)</f>
        <v>0</v>
      </c>
      <c r="Z192" s="179"/>
      <c r="AA192" s="179"/>
      <c r="AB192" s="179"/>
      <c r="AC192" s="179"/>
    </row>
    <row r="193" spans="1:33" ht="122.4">
      <c r="A193" s="490" t="s">
        <v>312</v>
      </c>
      <c r="B193" s="493" t="s">
        <v>662</v>
      </c>
      <c r="C193" s="494" t="s">
        <v>690</v>
      </c>
      <c r="D193" s="495" t="s">
        <v>168</v>
      </c>
      <c r="E193" s="496" t="s">
        <v>169</v>
      </c>
      <c r="F193" s="497"/>
      <c r="G193" s="498"/>
      <c r="H193" s="498"/>
      <c r="I193" s="303"/>
      <c r="J193" s="325"/>
      <c r="K193" s="1"/>
      <c r="N193" s="179"/>
      <c r="O193" s="179"/>
      <c r="P193" s="179"/>
      <c r="Q193" s="179"/>
      <c r="R193" s="179"/>
      <c r="S193" s="179"/>
      <c r="V193" s="179"/>
      <c r="W193" s="179"/>
      <c r="X193" s="179"/>
      <c r="Y193" s="179"/>
      <c r="Z193" s="179"/>
      <c r="AA193" s="179"/>
      <c r="AB193" s="179"/>
      <c r="AC193" s="179"/>
      <c r="AD193" s="177">
        <f>IF(F193="x",1,0)</f>
        <v>0</v>
      </c>
      <c r="AE193" s="177">
        <f>IF(G193="x",1,0)</f>
        <v>0</v>
      </c>
      <c r="AF193" s="177">
        <f>IF(H193="x",1,0)</f>
        <v>0</v>
      </c>
      <c r="AG193" s="177">
        <f>IF(ISBLANK(I193), 0,1)</f>
        <v>0</v>
      </c>
    </row>
    <row r="194" spans="1:33" ht="13.8" thickBot="1">
      <c r="A194" s="363"/>
      <c r="B194" s="482"/>
      <c r="C194" s="349" t="s">
        <v>691</v>
      </c>
      <c r="D194" s="483"/>
      <c r="E194" s="363"/>
      <c r="F194" s="484"/>
      <c r="G194" s="368"/>
      <c r="H194" s="368"/>
      <c r="I194" s="290"/>
      <c r="J194" s="323"/>
      <c r="K194" s="1"/>
      <c r="N194" s="179"/>
      <c r="O194" s="179"/>
      <c r="P194" s="179"/>
      <c r="Q194" s="179"/>
      <c r="R194" s="179"/>
      <c r="S194" s="179"/>
      <c r="V194" s="179"/>
      <c r="W194" s="179"/>
      <c r="X194" s="179"/>
      <c r="Y194" s="179"/>
      <c r="Z194" s="179"/>
      <c r="AA194" s="179"/>
      <c r="AB194" s="179"/>
      <c r="AC194" s="179"/>
    </row>
    <row r="195" spans="1:33" ht="163.19999999999999">
      <c r="A195" s="383" t="s">
        <v>313</v>
      </c>
      <c r="B195" s="488" t="s">
        <v>662</v>
      </c>
      <c r="C195" s="489" t="s">
        <v>692</v>
      </c>
      <c r="D195" s="490" t="s">
        <v>161</v>
      </c>
      <c r="E195" s="487">
        <v>1</v>
      </c>
      <c r="F195" s="491"/>
      <c r="G195" s="492"/>
      <c r="H195" s="492"/>
      <c r="I195" s="302"/>
      <c r="J195" s="324"/>
      <c r="K195" s="1"/>
      <c r="N195" s="177">
        <f>IF(G195="x",1,0)</f>
        <v>0</v>
      </c>
      <c r="O195" s="177">
        <f>IF(ISBLANK(I195), 0,1)</f>
        <v>0</v>
      </c>
      <c r="P195" s="177"/>
      <c r="Q195" s="179"/>
      <c r="R195" s="179"/>
      <c r="S195" s="179"/>
      <c r="V195" s="177">
        <f>IF(F195="x",1,0)</f>
        <v>0</v>
      </c>
      <c r="W195" s="177">
        <f>IF(G195="x",1,0)</f>
        <v>0</v>
      </c>
      <c r="X195" s="177">
        <f>IF(H195="x",1,0)</f>
        <v>0</v>
      </c>
      <c r="Y195" s="177">
        <f>IF(ISBLANK(H195), 0,1)</f>
        <v>0</v>
      </c>
      <c r="Z195" s="179"/>
      <c r="AA195" s="179"/>
      <c r="AB195" s="179"/>
      <c r="AC195" s="179"/>
    </row>
    <row r="196" spans="1:33" ht="326.39999999999998">
      <c r="A196" s="490" t="s">
        <v>314</v>
      </c>
      <c r="B196" s="493" t="s">
        <v>662</v>
      </c>
      <c r="C196" s="494" t="s">
        <v>693</v>
      </c>
      <c r="D196" s="495" t="s">
        <v>168</v>
      </c>
      <c r="E196" s="496" t="s">
        <v>169</v>
      </c>
      <c r="F196" s="497"/>
      <c r="G196" s="498"/>
      <c r="H196" s="498"/>
      <c r="I196" s="303"/>
      <c r="J196" s="325"/>
      <c r="K196" s="1"/>
      <c r="N196" s="179"/>
      <c r="O196" s="179"/>
      <c r="P196" s="179"/>
      <c r="Q196" s="179"/>
      <c r="R196" s="179"/>
      <c r="S196" s="179"/>
      <c r="V196" s="179"/>
      <c r="W196" s="179"/>
      <c r="X196" s="179"/>
      <c r="Y196" s="179"/>
      <c r="Z196" s="179"/>
      <c r="AA196" s="179"/>
      <c r="AB196" s="179"/>
      <c r="AC196" s="179"/>
      <c r="AD196" s="177">
        <f>IF(F196="x",1,0)</f>
        <v>0</v>
      </c>
      <c r="AE196" s="177">
        <f>IF(G196="x",1,0)</f>
        <v>0</v>
      </c>
      <c r="AF196" s="177">
        <f>IF(H196="x",1,0)</f>
        <v>0</v>
      </c>
      <c r="AG196" s="177">
        <f>IF(ISBLANK(I196), 0,1)</f>
        <v>0</v>
      </c>
    </row>
    <row r="197" spans="1:33" ht="13.8" thickBot="1">
      <c r="A197" s="363"/>
      <c r="B197" s="482"/>
      <c r="C197" s="349" t="s">
        <v>694</v>
      </c>
      <c r="D197" s="483"/>
      <c r="E197" s="363"/>
      <c r="F197" s="484"/>
      <c r="G197" s="368"/>
      <c r="H197" s="368"/>
      <c r="I197" s="290"/>
      <c r="J197" s="323"/>
      <c r="K197" s="1"/>
      <c r="N197" s="179"/>
      <c r="O197" s="179"/>
      <c r="P197" s="179"/>
      <c r="Q197" s="179"/>
      <c r="R197" s="179"/>
      <c r="S197" s="179"/>
      <c r="V197" s="179"/>
      <c r="W197" s="179"/>
      <c r="X197" s="179"/>
      <c r="Y197" s="179"/>
      <c r="Z197" s="179"/>
      <c r="AA197" s="179"/>
      <c r="AB197" s="179"/>
      <c r="AC197" s="179"/>
    </row>
    <row r="198" spans="1:33" ht="132.6">
      <c r="A198" s="487" t="s">
        <v>315</v>
      </c>
      <c r="B198" s="488" t="s">
        <v>695</v>
      </c>
      <c r="C198" s="489" t="s">
        <v>696</v>
      </c>
      <c r="D198" s="490" t="s">
        <v>161</v>
      </c>
      <c r="E198" s="487">
        <v>1</v>
      </c>
      <c r="F198" s="491"/>
      <c r="G198" s="492"/>
      <c r="H198" s="492"/>
      <c r="I198" s="302"/>
      <c r="J198" s="324"/>
      <c r="K198" s="1"/>
      <c r="N198" s="177">
        <f>IF(G198="x",1,0)</f>
        <v>0</v>
      </c>
      <c r="O198" s="177">
        <f>IF(ISBLANK(I198), 0,1)</f>
        <v>0</v>
      </c>
      <c r="P198" s="177"/>
      <c r="Q198" s="179"/>
      <c r="R198" s="179"/>
      <c r="S198" s="179"/>
      <c r="V198" s="177">
        <f>IF(F198="x",1,0)</f>
        <v>0</v>
      </c>
      <c r="W198" s="177">
        <f>IF(G198="x",1,0)</f>
        <v>0</v>
      </c>
      <c r="X198" s="177">
        <f>IF(H198="x",1,0)</f>
        <v>0</v>
      </c>
      <c r="Y198" s="177">
        <f>IF(ISBLANK(H198), 0,1)</f>
        <v>0</v>
      </c>
      <c r="Z198" s="179"/>
      <c r="AA198" s="179"/>
      <c r="AB198" s="179"/>
      <c r="AC198" s="179"/>
    </row>
    <row r="199" spans="1:33" ht="142.80000000000001">
      <c r="A199" s="433" t="s">
        <v>316</v>
      </c>
      <c r="B199" s="488" t="s">
        <v>695</v>
      </c>
      <c r="C199" s="494" t="s">
        <v>697</v>
      </c>
      <c r="D199" s="495" t="s">
        <v>168</v>
      </c>
      <c r="E199" s="496" t="s">
        <v>169</v>
      </c>
      <c r="F199" s="497"/>
      <c r="G199" s="498"/>
      <c r="H199" s="498"/>
      <c r="I199" s="303"/>
      <c r="J199" s="325"/>
      <c r="K199" s="1"/>
      <c r="N199" s="179"/>
      <c r="O199" s="179"/>
      <c r="P199" s="179"/>
      <c r="Q199" s="179"/>
      <c r="R199" s="179"/>
      <c r="S199" s="179"/>
      <c r="V199" s="179"/>
      <c r="W199" s="179"/>
      <c r="X199" s="179"/>
      <c r="Y199" s="179"/>
      <c r="Z199" s="179"/>
      <c r="AA199" s="179"/>
      <c r="AB199" s="179"/>
      <c r="AC199" s="179"/>
      <c r="AD199" s="177">
        <f>IF(F199="x",1,0)</f>
        <v>0</v>
      </c>
      <c r="AE199" s="177">
        <f>IF(G199="x",1,0)</f>
        <v>0</v>
      </c>
      <c r="AF199" s="177">
        <f>IF(H199="x",1,0)</f>
        <v>0</v>
      </c>
      <c r="AG199" s="177">
        <f>IF(ISBLANK(I199), 0,1)</f>
        <v>0</v>
      </c>
    </row>
    <row r="200" spans="1:33" ht="13.8" thickBot="1">
      <c r="A200" s="363"/>
      <c r="B200" s="482"/>
      <c r="C200" s="349" t="s">
        <v>698</v>
      </c>
      <c r="D200" s="483"/>
      <c r="E200" s="363"/>
      <c r="F200" s="484"/>
      <c r="G200" s="368"/>
      <c r="H200" s="368"/>
      <c r="I200" s="290"/>
      <c r="J200" s="323"/>
      <c r="K200" s="1"/>
      <c r="N200" s="179"/>
      <c r="O200" s="179"/>
      <c r="P200" s="179"/>
      <c r="Q200" s="179"/>
      <c r="R200" s="179"/>
      <c r="S200" s="179"/>
      <c r="V200" s="179"/>
      <c r="W200" s="179"/>
      <c r="X200" s="179"/>
      <c r="Y200" s="179"/>
      <c r="Z200" s="179"/>
      <c r="AA200" s="179"/>
      <c r="AB200" s="179"/>
      <c r="AC200" s="179"/>
    </row>
    <row r="201" spans="1:33" ht="234.6">
      <c r="A201" s="487" t="s">
        <v>317</v>
      </c>
      <c r="B201" s="488" t="s">
        <v>662</v>
      </c>
      <c r="C201" s="489" t="s">
        <v>699</v>
      </c>
      <c r="D201" s="490" t="s">
        <v>161</v>
      </c>
      <c r="E201" s="487">
        <v>1</v>
      </c>
      <c r="F201" s="491"/>
      <c r="G201" s="492"/>
      <c r="H201" s="492"/>
      <c r="I201" s="302"/>
      <c r="J201" s="324"/>
      <c r="K201" s="1"/>
      <c r="N201" s="177">
        <f>IF(G201="x",1,0)</f>
        <v>0</v>
      </c>
      <c r="O201" s="177">
        <f>IF(ISBLANK(I201), 0,1)</f>
        <v>0</v>
      </c>
      <c r="P201" s="177"/>
      <c r="Q201" s="179"/>
      <c r="R201" s="179"/>
      <c r="S201" s="179"/>
      <c r="V201" s="177">
        <f>IF(F201="x",1,0)</f>
        <v>0</v>
      </c>
      <c r="W201" s="177">
        <f>IF(G201="x",1,0)</f>
        <v>0</v>
      </c>
      <c r="X201" s="177">
        <f>IF(H201="x",1,0)</f>
        <v>0</v>
      </c>
      <c r="Y201" s="177">
        <f>IF(ISBLANK(H201), 0,1)</f>
        <v>0</v>
      </c>
      <c r="Z201" s="179"/>
      <c r="AA201" s="179"/>
      <c r="AB201" s="179"/>
      <c r="AC201" s="179"/>
    </row>
    <row r="202" spans="1:33" ht="61.2">
      <c r="A202" s="490" t="s">
        <v>318</v>
      </c>
      <c r="B202" s="488" t="s">
        <v>662</v>
      </c>
      <c r="C202" s="494" t="s">
        <v>700</v>
      </c>
      <c r="D202" s="495" t="s">
        <v>168</v>
      </c>
      <c r="E202" s="496" t="s">
        <v>169</v>
      </c>
      <c r="F202" s="497"/>
      <c r="G202" s="498"/>
      <c r="H202" s="498"/>
      <c r="I202" s="303"/>
      <c r="J202" s="325"/>
      <c r="K202" s="1"/>
      <c r="N202" s="179"/>
      <c r="O202" s="179"/>
      <c r="P202" s="179"/>
      <c r="Q202" s="179"/>
      <c r="R202" s="179"/>
      <c r="S202" s="179"/>
      <c r="V202" s="179"/>
      <c r="W202" s="179"/>
      <c r="X202" s="179"/>
      <c r="Y202" s="179"/>
      <c r="Z202" s="179"/>
      <c r="AA202" s="179"/>
      <c r="AB202" s="179"/>
      <c r="AC202" s="179"/>
      <c r="AD202" s="177">
        <f>IF(F202="x",1,0)</f>
        <v>0</v>
      </c>
      <c r="AE202" s="177">
        <f>IF(G202="x",1,0)</f>
        <v>0</v>
      </c>
      <c r="AF202" s="177">
        <f>IF(H202="x",1,0)</f>
        <v>0</v>
      </c>
      <c r="AG202" s="177">
        <f>IF(ISBLANK(I202), 0,1)</f>
        <v>0</v>
      </c>
    </row>
    <row r="203" spans="1:33" ht="13.8" thickBot="1">
      <c r="A203" s="363"/>
      <c r="B203" s="482"/>
      <c r="C203" s="349" t="s">
        <v>701</v>
      </c>
      <c r="D203" s="483"/>
      <c r="E203" s="363"/>
      <c r="F203" s="484"/>
      <c r="G203" s="368"/>
      <c r="H203" s="368"/>
      <c r="I203" s="290"/>
      <c r="J203" s="323"/>
      <c r="K203" s="1"/>
      <c r="N203" s="179"/>
      <c r="O203" s="179"/>
      <c r="P203" s="179"/>
      <c r="Q203" s="179"/>
      <c r="R203" s="179"/>
      <c r="S203" s="179"/>
      <c r="V203" s="179"/>
      <c r="W203" s="179"/>
      <c r="X203" s="179"/>
      <c r="Y203" s="179"/>
      <c r="Z203" s="179"/>
      <c r="AA203" s="179"/>
      <c r="AB203" s="179"/>
      <c r="AC203" s="179"/>
    </row>
    <row r="204" spans="1:33" ht="214.2">
      <c r="A204" s="487" t="s">
        <v>319</v>
      </c>
      <c r="B204" s="488" t="s">
        <v>662</v>
      </c>
      <c r="C204" s="489" t="s">
        <v>702</v>
      </c>
      <c r="D204" s="490" t="s">
        <v>161</v>
      </c>
      <c r="E204" s="487">
        <v>1</v>
      </c>
      <c r="F204" s="491"/>
      <c r="G204" s="492"/>
      <c r="H204" s="492"/>
      <c r="I204" s="302"/>
      <c r="J204" s="324"/>
      <c r="K204" s="1"/>
      <c r="N204" s="177">
        <f>IF(G204="x",1,0)</f>
        <v>0</v>
      </c>
      <c r="O204" s="177">
        <f>IF(ISBLANK(I204), 0,1)</f>
        <v>0</v>
      </c>
      <c r="P204" s="177"/>
      <c r="Q204" s="179"/>
      <c r="R204" s="179"/>
      <c r="S204" s="179"/>
      <c r="V204" s="177">
        <f>IF(F204="x",1,0)</f>
        <v>0</v>
      </c>
      <c r="W204" s="177">
        <f>IF(G204="x",1,0)</f>
        <v>0</v>
      </c>
      <c r="X204" s="177">
        <f>IF(H204="x",1,0)</f>
        <v>0</v>
      </c>
      <c r="Y204" s="177">
        <f>IF(ISBLANK(H204), 0,1)</f>
        <v>0</v>
      </c>
      <c r="Z204" s="179"/>
      <c r="AA204" s="179"/>
      <c r="AB204" s="179"/>
      <c r="AC204" s="179"/>
    </row>
    <row r="205" spans="1:33" ht="153">
      <c r="A205" s="499" t="s">
        <v>320</v>
      </c>
      <c r="B205" s="500" t="s">
        <v>662</v>
      </c>
      <c r="C205" s="494" t="s">
        <v>703</v>
      </c>
      <c r="D205" s="495" t="s">
        <v>168</v>
      </c>
      <c r="E205" s="501" t="s">
        <v>169</v>
      </c>
      <c r="F205" s="491"/>
      <c r="G205" s="492"/>
      <c r="H205" s="492"/>
      <c r="I205" s="302"/>
      <c r="J205" s="324"/>
      <c r="K205" s="1"/>
      <c r="N205" s="179"/>
      <c r="O205" s="179"/>
      <c r="P205" s="179"/>
      <c r="Q205" s="179"/>
      <c r="R205" s="179"/>
      <c r="S205" s="179"/>
      <c r="V205" s="179"/>
      <c r="W205" s="179"/>
      <c r="X205" s="179"/>
      <c r="Y205" s="179"/>
      <c r="Z205" s="179"/>
      <c r="AA205" s="179"/>
      <c r="AB205" s="179"/>
      <c r="AC205" s="179"/>
      <c r="AD205" s="177">
        <f t="shared" ref="AD205:AD206" si="189">IF(F205="x",1,0)</f>
        <v>0</v>
      </c>
      <c r="AE205" s="177">
        <f t="shared" ref="AE205:AE206" si="190">IF(G205="x",1,0)</f>
        <v>0</v>
      </c>
      <c r="AF205" s="177">
        <f t="shared" ref="AF205:AF206" si="191">IF(H205="x",1,0)</f>
        <v>0</v>
      </c>
      <c r="AG205" s="177">
        <f t="shared" ref="AG205:AG206" si="192">IF(ISBLANK(I205), 0,1)</f>
        <v>0</v>
      </c>
    </row>
    <row r="206" spans="1:33" ht="112.2">
      <c r="A206" s="502"/>
      <c r="B206" s="502"/>
      <c r="C206" s="494" t="s">
        <v>704</v>
      </c>
      <c r="D206" s="495" t="s">
        <v>168</v>
      </c>
      <c r="E206" s="496" t="s">
        <v>169</v>
      </c>
      <c r="F206" s="497"/>
      <c r="G206" s="498"/>
      <c r="H206" s="498"/>
      <c r="I206" s="303"/>
      <c r="J206" s="325"/>
      <c r="K206" s="1"/>
      <c r="N206" s="179"/>
      <c r="O206" s="179"/>
      <c r="P206" s="179"/>
      <c r="Q206" s="179"/>
      <c r="R206" s="179"/>
      <c r="S206" s="179"/>
      <c r="V206" s="179"/>
      <c r="W206" s="179"/>
      <c r="X206" s="179"/>
      <c r="Y206" s="179"/>
      <c r="Z206" s="179"/>
      <c r="AA206" s="179"/>
      <c r="AB206" s="179"/>
      <c r="AC206" s="179"/>
      <c r="AD206" s="177">
        <f t="shared" si="189"/>
        <v>0</v>
      </c>
      <c r="AE206" s="177">
        <f t="shared" si="190"/>
        <v>0</v>
      </c>
      <c r="AF206" s="177">
        <f t="shared" si="191"/>
        <v>0</v>
      </c>
      <c r="AG206" s="177">
        <f t="shared" si="192"/>
        <v>0</v>
      </c>
    </row>
    <row r="207" spans="1:33" ht="13.8" thickBot="1">
      <c r="A207" s="363"/>
      <c r="B207" s="482"/>
      <c r="C207" s="349" t="s">
        <v>705</v>
      </c>
      <c r="D207" s="483"/>
      <c r="E207" s="363"/>
      <c r="F207" s="484"/>
      <c r="G207" s="368"/>
      <c r="H207" s="368"/>
      <c r="I207" s="290"/>
      <c r="J207" s="323"/>
      <c r="K207" s="1"/>
      <c r="N207" s="179"/>
      <c r="O207" s="179"/>
      <c r="P207" s="179"/>
      <c r="Q207" s="179"/>
      <c r="R207" s="179"/>
      <c r="S207" s="179"/>
      <c r="V207" s="179"/>
      <c r="W207" s="179"/>
      <c r="X207" s="179"/>
      <c r="Y207" s="179"/>
      <c r="Z207" s="179"/>
      <c r="AA207" s="179"/>
      <c r="AB207" s="179"/>
      <c r="AC207" s="179"/>
    </row>
    <row r="208" spans="1:33" ht="183.6">
      <c r="A208" s="487" t="s">
        <v>321</v>
      </c>
      <c r="B208" s="488" t="s">
        <v>662</v>
      </c>
      <c r="C208" s="489" t="s">
        <v>706</v>
      </c>
      <c r="D208" s="490" t="s">
        <v>161</v>
      </c>
      <c r="E208" s="487">
        <v>1</v>
      </c>
      <c r="F208" s="491"/>
      <c r="G208" s="492"/>
      <c r="H208" s="492"/>
      <c r="I208" s="302"/>
      <c r="J208" s="324"/>
      <c r="K208" s="1"/>
      <c r="N208" s="177">
        <f>IF(G208="x",1,0)</f>
        <v>0</v>
      </c>
      <c r="O208" s="177">
        <f>IF(ISBLANK(I208), 0,1)</f>
        <v>0</v>
      </c>
      <c r="P208" s="177"/>
      <c r="Q208" s="179"/>
      <c r="R208" s="179"/>
      <c r="S208" s="179"/>
      <c r="V208" s="177">
        <f>IF(F208="x",1,0)</f>
        <v>0</v>
      </c>
      <c r="W208" s="177">
        <f>IF(G208="x",1,0)</f>
        <v>0</v>
      </c>
      <c r="X208" s="177">
        <f>IF(H208="x",1,0)</f>
        <v>0</v>
      </c>
      <c r="Y208" s="177">
        <f>IF(ISBLANK(H208), 0,1)</f>
        <v>0</v>
      </c>
      <c r="Z208" s="179"/>
      <c r="AA208" s="179"/>
      <c r="AB208" s="179"/>
      <c r="AC208" s="179"/>
    </row>
    <row r="209" spans="1:33" ht="275.39999999999998">
      <c r="A209" s="433" t="s">
        <v>322</v>
      </c>
      <c r="B209" s="488" t="s">
        <v>662</v>
      </c>
      <c r="C209" s="494" t="s">
        <v>707</v>
      </c>
      <c r="D209" s="495" t="s">
        <v>168</v>
      </c>
      <c r="E209" s="496" t="s">
        <v>169</v>
      </c>
      <c r="F209" s="497"/>
      <c r="G209" s="498"/>
      <c r="H209" s="498"/>
      <c r="I209" s="303"/>
      <c r="J209" s="325"/>
      <c r="K209" s="1"/>
      <c r="N209" s="179"/>
      <c r="O209" s="179"/>
      <c r="P209" s="179"/>
      <c r="Q209" s="179"/>
      <c r="R209" s="179"/>
      <c r="S209" s="179"/>
      <c r="V209" s="179"/>
      <c r="W209" s="179"/>
      <c r="X209" s="179"/>
      <c r="Y209" s="179"/>
      <c r="Z209" s="179"/>
      <c r="AA209" s="179"/>
      <c r="AB209" s="179"/>
      <c r="AC209" s="179"/>
      <c r="AD209" s="177">
        <f>IF(F209="x",1,0)</f>
        <v>0</v>
      </c>
      <c r="AE209" s="177">
        <f>IF(G209="x",1,0)</f>
        <v>0</v>
      </c>
      <c r="AF209" s="177">
        <f>IF(H209="x",1,0)</f>
        <v>0</v>
      </c>
      <c r="AG209" s="177">
        <f>IF(ISBLANK(I209), 0,1)</f>
        <v>0</v>
      </c>
    </row>
    <row r="210" spans="1:33" ht="13.8" thickBot="1">
      <c r="A210" s="363"/>
      <c r="B210" s="482"/>
      <c r="C210" s="349" t="s">
        <v>708</v>
      </c>
      <c r="D210" s="483"/>
      <c r="E210" s="363"/>
      <c r="F210" s="484"/>
      <c r="G210" s="368"/>
      <c r="H210" s="368"/>
      <c r="I210" s="290"/>
      <c r="J210" s="323"/>
      <c r="K210" s="1"/>
      <c r="N210" s="179"/>
      <c r="O210" s="179"/>
      <c r="P210" s="179"/>
      <c r="Q210" s="179"/>
      <c r="R210" s="179"/>
      <c r="S210" s="179"/>
      <c r="V210" s="179"/>
      <c r="W210" s="179"/>
      <c r="X210" s="179"/>
      <c r="Y210" s="179"/>
      <c r="Z210" s="179"/>
      <c r="AA210" s="179"/>
      <c r="AB210" s="179"/>
      <c r="AC210" s="179"/>
    </row>
    <row r="211" spans="1:33" ht="173.4">
      <c r="A211" s="487" t="s">
        <v>323</v>
      </c>
      <c r="B211" s="488" t="s">
        <v>695</v>
      </c>
      <c r="C211" s="489" t="s">
        <v>709</v>
      </c>
      <c r="D211" s="490" t="s">
        <v>161</v>
      </c>
      <c r="E211" s="487">
        <v>1</v>
      </c>
      <c r="F211" s="491"/>
      <c r="G211" s="492"/>
      <c r="H211" s="492"/>
      <c r="I211" s="302"/>
      <c r="J211" s="324"/>
      <c r="K211" s="1"/>
      <c r="N211" s="177">
        <f>IF(G211="x",1,0)</f>
        <v>0</v>
      </c>
      <c r="O211" s="177">
        <f>IF(ISBLANK(I211), 0,1)</f>
        <v>0</v>
      </c>
      <c r="P211" s="177"/>
      <c r="Q211" s="179"/>
      <c r="R211" s="179"/>
      <c r="S211" s="179"/>
      <c r="V211" s="177">
        <f>IF(F211="x",1,0)</f>
        <v>0</v>
      </c>
      <c r="W211" s="177">
        <f>IF(G211="x",1,0)</f>
        <v>0</v>
      </c>
      <c r="X211" s="177">
        <f>IF(H211="x",1,0)</f>
        <v>0</v>
      </c>
      <c r="Y211" s="177">
        <f>IF(ISBLANK(H211), 0,1)</f>
        <v>0</v>
      </c>
      <c r="Z211" s="179"/>
      <c r="AA211" s="179"/>
      <c r="AB211" s="179"/>
      <c r="AC211" s="179"/>
    </row>
    <row r="212" spans="1:33" ht="112.2">
      <c r="A212" s="490" t="s">
        <v>324</v>
      </c>
      <c r="B212" s="488" t="s">
        <v>695</v>
      </c>
      <c r="C212" s="494" t="s">
        <v>710</v>
      </c>
      <c r="D212" s="495" t="s">
        <v>168</v>
      </c>
      <c r="E212" s="496" t="s">
        <v>169</v>
      </c>
      <c r="F212" s="497"/>
      <c r="G212" s="498"/>
      <c r="H212" s="498"/>
      <c r="I212" s="303"/>
      <c r="J212" s="325"/>
      <c r="K212" s="1"/>
      <c r="N212" s="179"/>
      <c r="O212" s="179"/>
      <c r="P212" s="179"/>
      <c r="Q212" s="179"/>
      <c r="R212" s="179"/>
      <c r="S212" s="179"/>
      <c r="V212" s="179"/>
      <c r="W212" s="179"/>
      <c r="X212" s="179"/>
      <c r="Y212" s="179"/>
      <c r="Z212" s="179"/>
      <c r="AA212" s="179"/>
      <c r="AB212" s="179"/>
      <c r="AC212" s="179"/>
      <c r="AD212" s="177">
        <f>IF(F212="x",1,0)</f>
        <v>0</v>
      </c>
      <c r="AE212" s="177">
        <f>IF(G212="x",1,0)</f>
        <v>0</v>
      </c>
      <c r="AF212" s="177">
        <f>IF(H212="x",1,0)</f>
        <v>0</v>
      </c>
      <c r="AG212" s="177">
        <f>IF(ISBLANK(I212), 0,1)</f>
        <v>0</v>
      </c>
    </row>
    <row r="213" spans="1:33" ht="13.8" thickBot="1">
      <c r="A213" s="363"/>
      <c r="B213" s="482"/>
      <c r="C213" s="349" t="s">
        <v>711</v>
      </c>
      <c r="D213" s="483"/>
      <c r="E213" s="363"/>
      <c r="F213" s="484"/>
      <c r="G213" s="368"/>
      <c r="H213" s="368"/>
      <c r="I213" s="290"/>
      <c r="J213" s="323"/>
      <c r="K213" s="1"/>
      <c r="N213" s="179"/>
      <c r="O213" s="179"/>
      <c r="P213" s="179"/>
      <c r="Q213" s="179"/>
      <c r="R213" s="179"/>
      <c r="S213" s="179"/>
      <c r="V213" s="179"/>
      <c r="W213" s="179"/>
      <c r="X213" s="179"/>
      <c r="Y213" s="179"/>
      <c r="Z213" s="179"/>
      <c r="AA213" s="179"/>
      <c r="AB213" s="179"/>
      <c r="AC213" s="179"/>
    </row>
    <row r="214" spans="1:33" ht="204">
      <c r="A214" s="383" t="s">
        <v>325</v>
      </c>
      <c r="B214" s="488" t="s">
        <v>695</v>
      </c>
      <c r="C214" s="489" t="s">
        <v>712</v>
      </c>
      <c r="D214" s="490" t="s">
        <v>161</v>
      </c>
      <c r="E214" s="487">
        <v>1</v>
      </c>
      <c r="F214" s="491"/>
      <c r="G214" s="492"/>
      <c r="H214" s="492"/>
      <c r="I214" s="302"/>
      <c r="J214" s="324"/>
      <c r="K214" s="1"/>
      <c r="N214" s="177">
        <f>IF(G214="x",1,0)</f>
        <v>0</v>
      </c>
      <c r="O214" s="177">
        <f>IF(ISBLANK(I214), 0,1)</f>
        <v>0</v>
      </c>
      <c r="P214" s="177"/>
      <c r="Q214" s="179"/>
      <c r="R214" s="179"/>
      <c r="S214" s="179"/>
      <c r="V214" s="177">
        <f>IF(F214="x",1,0)</f>
        <v>0</v>
      </c>
      <c r="W214" s="177">
        <f>IF(G214="x",1,0)</f>
        <v>0</v>
      </c>
      <c r="X214" s="177">
        <f>IF(H214="x",1,0)</f>
        <v>0</v>
      </c>
      <c r="Y214" s="177">
        <f>IF(ISBLANK(H214), 0,1)</f>
        <v>0</v>
      </c>
      <c r="Z214" s="179"/>
      <c r="AA214" s="179"/>
      <c r="AB214" s="179"/>
      <c r="AC214" s="179"/>
    </row>
    <row r="215" spans="1:33" ht="102">
      <c r="A215" s="433" t="s">
        <v>326</v>
      </c>
      <c r="B215" s="488" t="s">
        <v>695</v>
      </c>
      <c r="C215" s="494" t="s">
        <v>713</v>
      </c>
      <c r="D215" s="495" t="s">
        <v>168</v>
      </c>
      <c r="E215" s="496" t="s">
        <v>169</v>
      </c>
      <c r="F215" s="497"/>
      <c r="G215" s="498"/>
      <c r="H215" s="498"/>
      <c r="I215" s="303"/>
      <c r="J215" s="325"/>
      <c r="K215" s="1"/>
      <c r="N215" s="179"/>
      <c r="O215" s="179"/>
      <c r="P215" s="179"/>
      <c r="Q215" s="179"/>
      <c r="R215" s="179"/>
      <c r="S215" s="179"/>
      <c r="V215" s="179"/>
      <c r="W215" s="179"/>
      <c r="X215" s="179"/>
      <c r="Y215" s="179"/>
      <c r="Z215" s="179"/>
      <c r="AA215" s="179"/>
      <c r="AB215" s="179"/>
      <c r="AC215" s="179"/>
      <c r="AD215" s="177">
        <f>IF(F215="x",1,0)</f>
        <v>0</v>
      </c>
      <c r="AE215" s="177">
        <f>IF(G215="x",1,0)</f>
        <v>0</v>
      </c>
      <c r="AF215" s="177">
        <f>IF(H215="x",1,0)</f>
        <v>0</v>
      </c>
      <c r="AG215" s="177">
        <f>IF(ISBLANK(I215), 0,1)</f>
        <v>0</v>
      </c>
    </row>
    <row r="216" spans="1:33" ht="13.8" thickBot="1">
      <c r="A216" s="363"/>
      <c r="B216" s="482"/>
      <c r="C216" s="349" t="s">
        <v>714</v>
      </c>
      <c r="D216" s="483"/>
      <c r="E216" s="363"/>
      <c r="F216" s="484"/>
      <c r="G216" s="368"/>
      <c r="H216" s="368"/>
      <c r="I216" s="290"/>
      <c r="J216" s="323"/>
      <c r="K216" s="1"/>
      <c r="N216" s="179"/>
      <c r="O216" s="179"/>
      <c r="P216" s="179"/>
      <c r="Q216" s="179"/>
      <c r="R216" s="179"/>
      <c r="S216" s="179"/>
      <c r="V216" s="179"/>
      <c r="W216" s="179"/>
      <c r="X216" s="179"/>
      <c r="Y216" s="179"/>
      <c r="Z216" s="179"/>
      <c r="AA216" s="179"/>
      <c r="AB216" s="179"/>
      <c r="AC216" s="179"/>
    </row>
    <row r="217" spans="1:33" ht="255">
      <c r="A217" s="487" t="s">
        <v>327</v>
      </c>
      <c r="B217" s="488" t="s">
        <v>715</v>
      </c>
      <c r="C217" s="489" t="s">
        <v>716</v>
      </c>
      <c r="D217" s="490" t="s">
        <v>161</v>
      </c>
      <c r="E217" s="487">
        <v>1</v>
      </c>
      <c r="F217" s="491"/>
      <c r="G217" s="492"/>
      <c r="H217" s="492"/>
      <c r="I217" s="302"/>
      <c r="J217" s="324"/>
      <c r="K217" s="1"/>
      <c r="N217" s="177">
        <f t="shared" ref="N217:N220" si="193">IF(G217="x",1,0)</f>
        <v>0</v>
      </c>
      <c r="O217" s="177">
        <f t="shared" ref="O217:O220" si="194">IF(ISBLANK(I217), 0,1)</f>
        <v>0</v>
      </c>
      <c r="P217" s="178">
        <f t="shared" ref="P217:P219" si="195">IF(G217="x",1,0)</f>
        <v>0</v>
      </c>
      <c r="Q217" s="178">
        <f t="shared" ref="Q217:Q219" si="196">IF(ISBLANK(I217), 0,1)</f>
        <v>0</v>
      </c>
      <c r="V217" s="177">
        <f t="shared" ref="V217:V220" si="197">IF(F217="x",1,0)</f>
        <v>0</v>
      </c>
      <c r="W217" s="177">
        <f t="shared" ref="W217:W220" si="198">IF(G217="x",1,0)</f>
        <v>0</v>
      </c>
      <c r="X217" s="177">
        <f t="shared" ref="X217:X220" si="199">IF(H217="x",1,0)</f>
        <v>0</v>
      </c>
      <c r="Y217" s="177">
        <f t="shared" ref="Y217:Y220" si="200">IF(ISBLANK(H217), 0,1)</f>
        <v>0</v>
      </c>
      <c r="Z217" s="179"/>
      <c r="AA217" s="179"/>
      <c r="AB217" s="179"/>
      <c r="AC217" s="179"/>
    </row>
    <row r="218" spans="1:33" ht="91.8">
      <c r="A218" s="487" t="s">
        <v>328</v>
      </c>
      <c r="B218" s="488" t="s">
        <v>715</v>
      </c>
      <c r="C218" s="489" t="s">
        <v>717</v>
      </c>
      <c r="D218" s="490" t="s">
        <v>161</v>
      </c>
      <c r="E218" s="487">
        <v>1</v>
      </c>
      <c r="F218" s="491"/>
      <c r="G218" s="492"/>
      <c r="H218" s="492"/>
      <c r="I218" s="302"/>
      <c r="J218" s="324"/>
      <c r="K218" s="1"/>
      <c r="N218" s="177">
        <f t="shared" si="193"/>
        <v>0</v>
      </c>
      <c r="O218" s="177">
        <f t="shared" si="194"/>
        <v>0</v>
      </c>
      <c r="P218" s="178">
        <f t="shared" si="195"/>
        <v>0</v>
      </c>
      <c r="Q218" s="178">
        <f t="shared" si="196"/>
        <v>0</v>
      </c>
      <c r="V218" s="177">
        <f t="shared" si="197"/>
        <v>0</v>
      </c>
      <c r="W218" s="177">
        <f t="shared" si="198"/>
        <v>0</v>
      </c>
      <c r="X218" s="177">
        <f t="shared" si="199"/>
        <v>0</v>
      </c>
      <c r="Y218" s="177">
        <f t="shared" si="200"/>
        <v>0</v>
      </c>
      <c r="Z218" s="179"/>
      <c r="AA218" s="179"/>
      <c r="AB218" s="179"/>
      <c r="AC218" s="179"/>
    </row>
    <row r="219" spans="1:33" ht="51">
      <c r="A219" s="487" t="s">
        <v>329</v>
      </c>
      <c r="B219" s="488" t="s">
        <v>715</v>
      </c>
      <c r="C219" s="489" t="s">
        <v>718</v>
      </c>
      <c r="D219" s="490" t="s">
        <v>161</v>
      </c>
      <c r="E219" s="487">
        <v>1</v>
      </c>
      <c r="F219" s="491"/>
      <c r="G219" s="492"/>
      <c r="H219" s="492"/>
      <c r="I219" s="302"/>
      <c r="J219" s="324"/>
      <c r="K219" s="1"/>
      <c r="N219" s="177">
        <f t="shared" si="193"/>
        <v>0</v>
      </c>
      <c r="O219" s="177">
        <f t="shared" si="194"/>
        <v>0</v>
      </c>
      <c r="P219" s="178">
        <f t="shared" si="195"/>
        <v>0</v>
      </c>
      <c r="Q219" s="178">
        <f t="shared" si="196"/>
        <v>0</v>
      </c>
      <c r="V219" s="177">
        <f t="shared" si="197"/>
        <v>0</v>
      </c>
      <c r="W219" s="177">
        <f t="shared" si="198"/>
        <v>0</v>
      </c>
      <c r="X219" s="177">
        <f t="shared" si="199"/>
        <v>0</v>
      </c>
      <c r="Y219" s="177">
        <f t="shared" si="200"/>
        <v>0</v>
      </c>
      <c r="Z219" s="179"/>
      <c r="AA219" s="179"/>
      <c r="AB219" s="179"/>
      <c r="AC219" s="179"/>
    </row>
    <row r="220" spans="1:33" ht="142.80000000000001">
      <c r="A220" s="490" t="s">
        <v>719</v>
      </c>
      <c r="B220" s="488" t="s">
        <v>715</v>
      </c>
      <c r="C220" s="494" t="s">
        <v>720</v>
      </c>
      <c r="D220" s="490" t="s">
        <v>161</v>
      </c>
      <c r="E220" s="490">
        <v>1</v>
      </c>
      <c r="F220" s="497"/>
      <c r="G220" s="498"/>
      <c r="H220" s="498"/>
      <c r="I220" s="303"/>
      <c r="J220" s="325"/>
      <c r="K220" s="1"/>
      <c r="L220" s="23"/>
      <c r="M220" s="23"/>
      <c r="N220" s="177">
        <f t="shared" si="193"/>
        <v>0</v>
      </c>
      <c r="O220" s="177">
        <f t="shared" si="194"/>
        <v>0</v>
      </c>
      <c r="P220" s="177"/>
      <c r="Q220" s="179"/>
      <c r="R220" s="179"/>
      <c r="S220" s="179"/>
      <c r="T220" s="1"/>
      <c r="U220" s="1"/>
      <c r="V220" s="177">
        <f t="shared" si="197"/>
        <v>0</v>
      </c>
      <c r="W220" s="177">
        <f t="shared" si="198"/>
        <v>0</v>
      </c>
      <c r="X220" s="177">
        <f t="shared" si="199"/>
        <v>0</v>
      </c>
      <c r="Y220" s="177">
        <f t="shared" si="200"/>
        <v>0</v>
      </c>
      <c r="Z220" s="1"/>
      <c r="AA220" s="1"/>
      <c r="AB220" s="179"/>
      <c r="AC220" s="179"/>
    </row>
    <row r="221" spans="1:33" ht="13.8" thickBot="1">
      <c r="A221" s="331"/>
      <c r="B221" s="332"/>
      <c r="C221" s="414" t="s">
        <v>721</v>
      </c>
      <c r="D221" s="503"/>
      <c r="E221" s="503"/>
      <c r="F221" s="337"/>
      <c r="G221" s="334"/>
      <c r="H221" s="334"/>
      <c r="I221" s="4"/>
      <c r="J221" s="309"/>
      <c r="K221" s="1"/>
      <c r="N221" s="179"/>
      <c r="O221" s="179"/>
      <c r="P221" s="179"/>
      <c r="Q221" s="179"/>
      <c r="R221" s="179"/>
      <c r="S221" s="179"/>
      <c r="V221" s="179"/>
      <c r="W221" s="179"/>
      <c r="X221" s="179"/>
      <c r="Y221" s="179"/>
      <c r="Z221" s="179"/>
      <c r="AA221" s="179"/>
      <c r="AB221" s="179"/>
      <c r="AC221" s="179"/>
    </row>
    <row r="222" spans="1:33" ht="13.8" thickBot="1">
      <c r="A222" s="331"/>
      <c r="B222" s="348"/>
      <c r="C222" s="436" t="s">
        <v>722</v>
      </c>
      <c r="D222" s="375"/>
      <c r="E222" s="375"/>
      <c r="F222" s="419"/>
      <c r="G222" s="350"/>
      <c r="H222" s="437"/>
      <c r="I222" s="265"/>
      <c r="J222" s="315"/>
      <c r="K222" s="1"/>
      <c r="N222" s="179"/>
      <c r="O222" s="179"/>
      <c r="P222" s="179"/>
      <c r="Q222" s="179"/>
      <c r="R222" s="179"/>
      <c r="S222" s="179"/>
      <c r="V222" s="179"/>
      <c r="W222" s="179"/>
      <c r="X222" s="179"/>
      <c r="Y222" s="179"/>
      <c r="Z222" s="179"/>
      <c r="AA222" s="179"/>
      <c r="AB222" s="179"/>
      <c r="AC222" s="179"/>
    </row>
    <row r="223" spans="1:33" ht="20.399999999999999">
      <c r="A223" s="351" t="s">
        <v>330</v>
      </c>
      <c r="B223" s="352" t="s">
        <v>473</v>
      </c>
      <c r="C223" s="504" t="s">
        <v>723</v>
      </c>
      <c r="D223" s="351" t="s">
        <v>161</v>
      </c>
      <c r="E223" s="351">
        <v>1</v>
      </c>
      <c r="F223" s="356"/>
      <c r="G223" s="356"/>
      <c r="H223" s="355"/>
      <c r="I223" s="287"/>
      <c r="J223" s="316"/>
      <c r="K223" s="1">
        <v>0</v>
      </c>
      <c r="N223" s="177">
        <f t="shared" ref="N223:N227" si="201">IF(G223="x",1,0)</f>
        <v>0</v>
      </c>
      <c r="O223" s="177">
        <f t="shared" ref="O223:O227" si="202">IF(ISBLANK(I223), 0,1)</f>
        <v>0</v>
      </c>
      <c r="P223" s="178">
        <f t="shared" ref="P223:P225" si="203">IF(G223="x",1,0)</f>
        <v>0</v>
      </c>
      <c r="Q223" s="178">
        <f t="shared" ref="Q223:Q225" si="204">IF(ISBLANK(I223), 0,1)</f>
        <v>0</v>
      </c>
      <c r="V223" s="177">
        <f t="shared" ref="V223:V228" si="205">IF(F223="x",1,0)</f>
        <v>0</v>
      </c>
      <c r="W223" s="177">
        <f t="shared" ref="W223:W228" si="206">IF(G223="x",1,0)</f>
        <v>0</v>
      </c>
      <c r="X223" s="177">
        <f t="shared" ref="X223:X228" si="207">IF(H223="x",1,0)</f>
        <v>0</v>
      </c>
      <c r="Y223" s="177">
        <f t="shared" ref="Y223:Y228" si="208">IF(ISBLANK(H223), 0,1)</f>
        <v>0</v>
      </c>
      <c r="Z223" s="179"/>
      <c r="AA223" s="179"/>
      <c r="AB223" s="179"/>
      <c r="AC223" s="179"/>
    </row>
    <row r="224" spans="1:33" ht="30.6">
      <c r="A224" s="351" t="s">
        <v>331</v>
      </c>
      <c r="B224" s="352" t="s">
        <v>473</v>
      </c>
      <c r="C224" s="361" t="s">
        <v>724</v>
      </c>
      <c r="D224" s="351" t="s">
        <v>161</v>
      </c>
      <c r="E224" s="351">
        <v>1</v>
      </c>
      <c r="F224" s="356"/>
      <c r="G224" s="356"/>
      <c r="H224" s="356"/>
      <c r="I224" s="288"/>
      <c r="J224" s="316"/>
      <c r="K224" s="1">
        <v>0</v>
      </c>
      <c r="N224" s="177">
        <f t="shared" si="201"/>
        <v>0</v>
      </c>
      <c r="O224" s="177">
        <f t="shared" si="202"/>
        <v>0</v>
      </c>
      <c r="P224" s="178">
        <f t="shared" si="203"/>
        <v>0</v>
      </c>
      <c r="Q224" s="178">
        <f t="shared" si="204"/>
        <v>0</v>
      </c>
      <c r="V224" s="177">
        <f t="shared" si="205"/>
        <v>0</v>
      </c>
      <c r="W224" s="177">
        <f t="shared" si="206"/>
        <v>0</v>
      </c>
      <c r="X224" s="177">
        <f t="shared" si="207"/>
        <v>0</v>
      </c>
      <c r="Y224" s="177">
        <f t="shared" si="208"/>
        <v>0</v>
      </c>
      <c r="Z224" s="179"/>
      <c r="AA224" s="179"/>
      <c r="AB224" s="179"/>
      <c r="AC224" s="179"/>
    </row>
    <row r="225" spans="1:49" ht="20.399999999999999">
      <c r="A225" s="351" t="s">
        <v>332</v>
      </c>
      <c r="B225" s="357" t="s">
        <v>473</v>
      </c>
      <c r="C225" s="505" t="s">
        <v>725</v>
      </c>
      <c r="D225" s="351" t="s">
        <v>161</v>
      </c>
      <c r="E225" s="351">
        <v>1</v>
      </c>
      <c r="F225" s="356"/>
      <c r="G225" s="356"/>
      <c r="H225" s="356"/>
      <c r="I225" s="288"/>
      <c r="J225" s="316"/>
      <c r="K225" s="1">
        <v>0</v>
      </c>
      <c r="N225" s="177">
        <f t="shared" si="201"/>
        <v>0</v>
      </c>
      <c r="O225" s="177">
        <f t="shared" si="202"/>
        <v>0</v>
      </c>
      <c r="P225" s="178">
        <f t="shared" si="203"/>
        <v>0</v>
      </c>
      <c r="Q225" s="178">
        <f t="shared" si="204"/>
        <v>0</v>
      </c>
      <c r="V225" s="177">
        <f t="shared" si="205"/>
        <v>0</v>
      </c>
      <c r="W225" s="177">
        <f t="shared" si="206"/>
        <v>0</v>
      </c>
      <c r="X225" s="177">
        <f t="shared" si="207"/>
        <v>0</v>
      </c>
      <c r="Y225" s="177">
        <f t="shared" si="208"/>
        <v>0</v>
      </c>
      <c r="Z225" s="179"/>
      <c r="AA225" s="179"/>
      <c r="AB225" s="179"/>
      <c r="AC225" s="179"/>
    </row>
    <row r="226" spans="1:49">
      <c r="A226" s="351" t="s">
        <v>333</v>
      </c>
      <c r="B226" s="352" t="s">
        <v>483</v>
      </c>
      <c r="C226" s="361" t="s">
        <v>726</v>
      </c>
      <c r="D226" s="351" t="s">
        <v>161</v>
      </c>
      <c r="E226" s="351">
        <v>1</v>
      </c>
      <c r="F226" s="356"/>
      <c r="G226" s="356"/>
      <c r="H226" s="356"/>
      <c r="I226" s="288"/>
      <c r="J226" s="316"/>
      <c r="K226" s="1">
        <v>0</v>
      </c>
      <c r="N226" s="177">
        <f t="shared" si="201"/>
        <v>0</v>
      </c>
      <c r="O226" s="177">
        <f t="shared" si="202"/>
        <v>0</v>
      </c>
      <c r="P226" s="177"/>
      <c r="Q226" s="179"/>
      <c r="R226" s="179"/>
      <c r="S226" s="179"/>
      <c r="V226" s="177">
        <f t="shared" si="205"/>
        <v>0</v>
      </c>
      <c r="W226" s="177">
        <f t="shared" si="206"/>
        <v>0</v>
      </c>
      <c r="X226" s="177">
        <f t="shared" si="207"/>
        <v>0</v>
      </c>
      <c r="Y226" s="177">
        <f t="shared" si="208"/>
        <v>0</v>
      </c>
      <c r="Z226" s="179"/>
      <c r="AA226" s="179"/>
      <c r="AB226" s="179"/>
      <c r="AC226" s="179"/>
    </row>
    <row r="227" spans="1:49" ht="20.399999999999999">
      <c r="A227" s="351" t="s">
        <v>334</v>
      </c>
      <c r="B227" s="357" t="s">
        <v>473</v>
      </c>
      <c r="C227" s="361" t="s">
        <v>727</v>
      </c>
      <c r="D227" s="351" t="s">
        <v>161</v>
      </c>
      <c r="E227" s="351">
        <v>1</v>
      </c>
      <c r="F227" s="356"/>
      <c r="G227" s="356"/>
      <c r="H227" s="356"/>
      <c r="I227" s="285"/>
      <c r="J227" s="24"/>
      <c r="K227" s="1"/>
      <c r="N227" s="177">
        <f t="shared" si="201"/>
        <v>0</v>
      </c>
      <c r="O227" s="177">
        <f t="shared" si="202"/>
        <v>0</v>
      </c>
      <c r="P227" s="178">
        <f>IF(G227="x",1,0)</f>
        <v>0</v>
      </c>
      <c r="Q227" s="178">
        <f>IF(ISBLANK(I227), 0,1)</f>
        <v>0</v>
      </c>
      <c r="V227" s="177">
        <f t="shared" si="205"/>
        <v>0</v>
      </c>
      <c r="W227" s="177">
        <f t="shared" si="206"/>
        <v>0</v>
      </c>
      <c r="X227" s="177">
        <f t="shared" si="207"/>
        <v>0</v>
      </c>
      <c r="Y227" s="177">
        <f t="shared" si="208"/>
        <v>0</v>
      </c>
      <c r="Z227" s="179"/>
      <c r="AA227" s="179"/>
      <c r="AB227" s="179"/>
      <c r="AC227" s="179"/>
    </row>
    <row r="228" spans="1:49" ht="61.2">
      <c r="A228" s="370" t="s">
        <v>335</v>
      </c>
      <c r="B228" s="371" t="s">
        <v>548</v>
      </c>
      <c r="C228" s="506" t="s">
        <v>728</v>
      </c>
      <c r="D228" s="476"/>
      <c r="E228" s="476" t="s">
        <v>356</v>
      </c>
      <c r="F228" s="356"/>
      <c r="G228" s="356"/>
      <c r="H228" s="356"/>
      <c r="I228" s="285"/>
      <c r="J228" s="24"/>
      <c r="K228" s="1"/>
      <c r="N228" s="179"/>
      <c r="O228" s="179"/>
      <c r="P228" s="179"/>
      <c r="Q228" s="179"/>
      <c r="R228" s="179"/>
      <c r="S228" s="179"/>
      <c r="V228" s="177">
        <f t="shared" si="205"/>
        <v>0</v>
      </c>
      <c r="W228" s="177">
        <f t="shared" si="206"/>
        <v>0</v>
      </c>
      <c r="X228" s="177">
        <f t="shared" si="207"/>
        <v>0</v>
      </c>
      <c r="Y228" s="177">
        <f t="shared" si="208"/>
        <v>0</v>
      </c>
      <c r="Z228" s="179"/>
      <c r="AA228" s="179"/>
      <c r="AB228" s="179"/>
      <c r="AC228" s="179"/>
      <c r="AH228" s="177">
        <f>IF(F228="x",1,0)</f>
        <v>0</v>
      </c>
      <c r="AI228" s="177">
        <f>IF(G228="x",1,0)</f>
        <v>0</v>
      </c>
      <c r="AJ228" s="177">
        <f>IF(H228="x",1,0)</f>
        <v>0</v>
      </c>
      <c r="AK228" s="177">
        <f>IF(ISBLANK(I228), 0,1)</f>
        <v>0</v>
      </c>
      <c r="AT228" s="177">
        <f>IF(F228="x",1,0)</f>
        <v>0</v>
      </c>
      <c r="AU228" s="177">
        <f>IF(G228="x",1,0)</f>
        <v>0</v>
      </c>
      <c r="AV228" s="177">
        <f>IF(H228="x",1,0)</f>
        <v>0</v>
      </c>
      <c r="AW228" s="177">
        <f>IF(ISBLANK(I228), 0,1)</f>
        <v>0</v>
      </c>
    </row>
    <row r="229" spans="1:49" ht="13.8" thickBot="1">
      <c r="A229" s="331"/>
      <c r="B229" s="364"/>
      <c r="C229" s="424" t="s">
        <v>336</v>
      </c>
      <c r="D229" s="366"/>
      <c r="E229" s="366"/>
      <c r="F229" s="333"/>
      <c r="G229" s="333"/>
      <c r="H229" s="333"/>
      <c r="I229" s="289"/>
      <c r="J229" s="317"/>
      <c r="K229" s="1"/>
      <c r="N229" s="179"/>
      <c r="O229" s="179"/>
      <c r="P229" s="179"/>
      <c r="Q229" s="179"/>
      <c r="R229" s="179"/>
      <c r="S229" s="179"/>
      <c r="V229" s="179"/>
      <c r="W229" s="179"/>
      <c r="X229" s="179"/>
      <c r="Y229" s="179"/>
      <c r="Z229" s="179"/>
      <c r="AA229" s="179"/>
      <c r="AB229" s="179"/>
      <c r="AC229" s="179"/>
    </row>
    <row r="230" spans="1:49" ht="102">
      <c r="A230" s="351" t="s">
        <v>337</v>
      </c>
      <c r="B230" s="357" t="s">
        <v>473</v>
      </c>
      <c r="C230" s="353" t="s">
        <v>729</v>
      </c>
      <c r="D230" s="351" t="s">
        <v>161</v>
      </c>
      <c r="E230" s="351">
        <v>1</v>
      </c>
      <c r="F230" s="356"/>
      <c r="G230" s="356"/>
      <c r="H230" s="356"/>
      <c r="I230" s="288"/>
      <c r="J230" s="316"/>
      <c r="K230" s="1">
        <v>0</v>
      </c>
      <c r="N230" s="177">
        <f t="shared" ref="N230:N231" si="209">IF(G230="x",1,0)</f>
        <v>0</v>
      </c>
      <c r="O230" s="177">
        <f t="shared" ref="O230:O232" si="210">IF(ISBLANK(I230), 0,1)</f>
        <v>0</v>
      </c>
      <c r="P230" s="178">
        <f t="shared" ref="P230:P232" si="211">IF(G230="x",1,0)</f>
        <v>0</v>
      </c>
      <c r="Q230" s="178">
        <f t="shared" ref="Q230:Q232" si="212">IF(ISBLANK(I230), 0,1)</f>
        <v>0</v>
      </c>
      <c r="V230" s="177">
        <f t="shared" ref="V230:V234" si="213">IF(F230="x",1,0)</f>
        <v>0</v>
      </c>
      <c r="W230" s="177">
        <f t="shared" ref="W230:W234" si="214">IF(G230="x",1,0)</f>
        <v>0</v>
      </c>
      <c r="X230" s="177">
        <f t="shared" ref="X230:X234" si="215">IF(H230="x",1,0)</f>
        <v>0</v>
      </c>
      <c r="Y230" s="177">
        <f t="shared" ref="Y230:Y234" si="216">IF(ISBLANK(H230), 0,1)</f>
        <v>0</v>
      </c>
      <c r="Z230" s="179"/>
      <c r="AA230" s="179"/>
      <c r="AB230" s="179"/>
      <c r="AC230" s="179"/>
    </row>
    <row r="231" spans="1:49" ht="91.8">
      <c r="A231" s="351" t="s">
        <v>338</v>
      </c>
      <c r="B231" s="357" t="s">
        <v>473</v>
      </c>
      <c r="C231" s="359" t="s">
        <v>730</v>
      </c>
      <c r="D231" s="351" t="s">
        <v>161</v>
      </c>
      <c r="E231" s="351">
        <v>1</v>
      </c>
      <c r="F231" s="356"/>
      <c r="G231" s="356"/>
      <c r="H231" s="356"/>
      <c r="I231" s="288"/>
      <c r="J231" s="316"/>
      <c r="K231" s="1">
        <v>0</v>
      </c>
      <c r="N231" s="177">
        <f t="shared" si="209"/>
        <v>0</v>
      </c>
      <c r="O231" s="177">
        <f t="shared" si="210"/>
        <v>0</v>
      </c>
      <c r="P231" s="178">
        <f t="shared" si="211"/>
        <v>0</v>
      </c>
      <c r="Q231" s="178">
        <f t="shared" si="212"/>
        <v>0</v>
      </c>
      <c r="V231" s="177">
        <f t="shared" si="213"/>
        <v>0</v>
      </c>
      <c r="W231" s="177">
        <f t="shared" si="214"/>
        <v>0</v>
      </c>
      <c r="X231" s="177">
        <f t="shared" si="215"/>
        <v>0</v>
      </c>
      <c r="Y231" s="177">
        <f t="shared" si="216"/>
        <v>0</v>
      </c>
      <c r="Z231" s="179"/>
      <c r="AA231" s="179"/>
      <c r="AB231" s="179"/>
      <c r="AC231" s="179"/>
    </row>
    <row r="232" spans="1:49" ht="20.399999999999999">
      <c r="A232" s="429" t="s">
        <v>339</v>
      </c>
      <c r="B232" s="371" t="s">
        <v>731</v>
      </c>
      <c r="C232" s="507" t="s">
        <v>732</v>
      </c>
      <c r="D232" s="370" t="s">
        <v>161</v>
      </c>
      <c r="E232" s="429">
        <v>1</v>
      </c>
      <c r="F232" s="356"/>
      <c r="G232" s="356"/>
      <c r="H232" s="356"/>
      <c r="I232" s="285"/>
      <c r="J232" s="24"/>
      <c r="K232" s="1"/>
      <c r="O232" s="177">
        <f t="shared" si="210"/>
        <v>0</v>
      </c>
      <c r="P232" s="178">
        <f t="shared" si="211"/>
        <v>0</v>
      </c>
      <c r="Q232" s="178">
        <f t="shared" si="212"/>
        <v>0</v>
      </c>
      <c r="V232" s="177">
        <f t="shared" si="213"/>
        <v>0</v>
      </c>
      <c r="W232" s="177">
        <f t="shared" si="214"/>
        <v>0</v>
      </c>
      <c r="X232" s="177">
        <f t="shared" si="215"/>
        <v>0</v>
      </c>
      <c r="Y232" s="177">
        <f t="shared" si="216"/>
        <v>0</v>
      </c>
      <c r="Z232" s="179"/>
      <c r="AA232" s="179"/>
      <c r="AB232" s="179"/>
      <c r="AC232" s="179"/>
    </row>
    <row r="233" spans="1:49">
      <c r="A233" s="429" t="s">
        <v>340</v>
      </c>
      <c r="B233" s="371" t="s">
        <v>548</v>
      </c>
      <c r="C233" s="507" t="s">
        <v>733</v>
      </c>
      <c r="D233" s="429"/>
      <c r="E233" s="429" t="s">
        <v>356</v>
      </c>
      <c r="F233" s="356"/>
      <c r="G233" s="356"/>
      <c r="H233" s="356"/>
      <c r="I233" s="285"/>
      <c r="J233" s="24"/>
      <c r="K233" s="1"/>
      <c r="N233" s="179"/>
      <c r="O233" s="179"/>
      <c r="P233" s="179"/>
      <c r="Q233" s="179"/>
      <c r="R233" s="179"/>
      <c r="S233" s="179"/>
      <c r="V233" s="177">
        <f t="shared" si="213"/>
        <v>0</v>
      </c>
      <c r="W233" s="177">
        <f t="shared" si="214"/>
        <v>0</v>
      </c>
      <c r="X233" s="177">
        <f t="shared" si="215"/>
        <v>0</v>
      </c>
      <c r="Y233" s="177">
        <f t="shared" si="216"/>
        <v>0</v>
      </c>
      <c r="Z233" s="179"/>
      <c r="AA233" s="179"/>
      <c r="AB233" s="179"/>
      <c r="AC233" s="179"/>
      <c r="AH233" s="177">
        <f t="shared" ref="AH233:AH234" si="217">IF(F233="x",1,0)</f>
        <v>0</v>
      </c>
      <c r="AI233" s="177">
        <f t="shared" ref="AI233:AI234" si="218">IF(G233="x",1,0)</f>
        <v>0</v>
      </c>
      <c r="AJ233" s="177">
        <f t="shared" ref="AJ233:AJ234" si="219">IF(H233="x",1,0)</f>
        <v>0</v>
      </c>
      <c r="AK233" s="177">
        <f t="shared" ref="AK233:AK234" si="220">IF(ISBLANK(I233), 0,1)</f>
        <v>0</v>
      </c>
      <c r="AT233" s="177">
        <f t="shared" ref="AT233:AT234" si="221">IF(F233="x",1,0)</f>
        <v>0</v>
      </c>
      <c r="AU233" s="177">
        <f t="shared" ref="AU233:AU234" si="222">IF(G233="x",1,0)</f>
        <v>0</v>
      </c>
      <c r="AV233" s="177">
        <f t="shared" ref="AV233:AV234" si="223">IF(H233="x",1,0)</f>
        <v>0</v>
      </c>
      <c r="AW233" s="177">
        <f t="shared" ref="AW233:AW234" si="224">IF(ISBLANK(I233), 0,1)</f>
        <v>0</v>
      </c>
    </row>
    <row r="234" spans="1:49" ht="81.599999999999994">
      <c r="A234" s="429" t="s">
        <v>341</v>
      </c>
      <c r="B234" s="371" t="s">
        <v>548</v>
      </c>
      <c r="C234" s="507" t="s">
        <v>734</v>
      </c>
      <c r="D234" s="429"/>
      <c r="E234" s="429" t="s">
        <v>356</v>
      </c>
      <c r="F234" s="356"/>
      <c r="G234" s="356"/>
      <c r="H234" s="356"/>
      <c r="I234" s="285"/>
      <c r="J234" s="24"/>
      <c r="K234" s="1"/>
      <c r="N234" s="179"/>
      <c r="O234" s="179"/>
      <c r="P234" s="179"/>
      <c r="Q234" s="179"/>
      <c r="R234" s="179"/>
      <c r="S234" s="179"/>
      <c r="V234" s="177">
        <f t="shared" si="213"/>
        <v>0</v>
      </c>
      <c r="W234" s="177">
        <f t="shared" si="214"/>
        <v>0</v>
      </c>
      <c r="X234" s="177">
        <f t="shared" si="215"/>
        <v>0</v>
      </c>
      <c r="Y234" s="177">
        <f t="shared" si="216"/>
        <v>0</v>
      </c>
      <c r="Z234" s="179"/>
      <c r="AA234" s="179"/>
      <c r="AB234" s="179"/>
      <c r="AC234" s="179"/>
      <c r="AH234" s="177">
        <f t="shared" si="217"/>
        <v>0</v>
      </c>
      <c r="AI234" s="177">
        <f t="shared" si="218"/>
        <v>0</v>
      </c>
      <c r="AJ234" s="177">
        <f t="shared" si="219"/>
        <v>0</v>
      </c>
      <c r="AK234" s="177">
        <f t="shared" si="220"/>
        <v>0</v>
      </c>
      <c r="AT234" s="177">
        <f t="shared" si="221"/>
        <v>0</v>
      </c>
      <c r="AU234" s="177">
        <f t="shared" si="222"/>
        <v>0</v>
      </c>
      <c r="AV234" s="177">
        <f t="shared" si="223"/>
        <v>0</v>
      </c>
      <c r="AW234" s="177">
        <f t="shared" si="224"/>
        <v>0</v>
      </c>
    </row>
    <row r="235" spans="1:49">
      <c r="A235" s="331"/>
      <c r="B235" s="348"/>
      <c r="C235" s="508" t="s">
        <v>735</v>
      </c>
      <c r="D235" s="375"/>
      <c r="E235" s="375"/>
      <c r="F235" s="350"/>
      <c r="G235" s="350"/>
      <c r="H235" s="350"/>
      <c r="I235" s="283"/>
      <c r="J235" s="315"/>
      <c r="K235" s="1"/>
      <c r="N235" s="179"/>
      <c r="O235" s="179"/>
      <c r="P235" s="179"/>
      <c r="Q235" s="179"/>
      <c r="R235" s="179"/>
      <c r="S235" s="179"/>
      <c r="V235" s="179"/>
      <c r="W235" s="179"/>
      <c r="X235" s="179"/>
      <c r="Y235" s="179"/>
      <c r="Z235" s="179"/>
      <c r="AA235" s="179"/>
      <c r="AB235" s="179"/>
      <c r="AC235" s="179"/>
    </row>
    <row r="236" spans="1:49" ht="214.2">
      <c r="A236" s="351" t="s">
        <v>342</v>
      </c>
      <c r="B236" s="357" t="s">
        <v>736</v>
      </c>
      <c r="C236" s="509" t="s">
        <v>737</v>
      </c>
      <c r="D236" s="358" t="s">
        <v>161</v>
      </c>
      <c r="E236" s="358" t="s">
        <v>164</v>
      </c>
      <c r="F236" s="356"/>
      <c r="G236" s="356"/>
      <c r="H236" s="356"/>
      <c r="I236" s="288"/>
      <c r="J236" s="316"/>
      <c r="K236" s="1">
        <v>0</v>
      </c>
      <c r="N236" s="177">
        <f t="shared" ref="N236:N238" si="225">IF(G236="x",1,0)</f>
        <v>0</v>
      </c>
      <c r="O236" s="177">
        <f t="shared" ref="O236:O238" si="226">IF(ISBLANK(I236), 0,1)</f>
        <v>0</v>
      </c>
      <c r="P236" s="177"/>
      <c r="Q236" s="179"/>
      <c r="R236" s="179"/>
      <c r="S236" s="179"/>
      <c r="V236" s="177">
        <f t="shared" ref="V236:V238" si="227">IF(F236="x",1,0)</f>
        <v>0</v>
      </c>
      <c r="W236" s="177">
        <f t="shared" ref="W236:W238" si="228">IF(G236="x",1,0)</f>
        <v>0</v>
      </c>
      <c r="X236" s="177">
        <f t="shared" ref="X236:X238" si="229">IF(H236="x",1,0)</f>
        <v>0</v>
      </c>
      <c r="Y236" s="177">
        <f t="shared" ref="Y236:Y238" si="230">IF(ISBLANK(H236), 0,1)</f>
        <v>0</v>
      </c>
      <c r="Z236" s="179"/>
      <c r="AA236" s="179"/>
      <c r="AB236" s="179"/>
      <c r="AC236" s="179"/>
    </row>
    <row r="237" spans="1:49" ht="91.8">
      <c r="A237" s="351" t="s">
        <v>343</v>
      </c>
      <c r="B237" s="357" t="s">
        <v>540</v>
      </c>
      <c r="C237" s="359" t="s">
        <v>738</v>
      </c>
      <c r="D237" s="358" t="s">
        <v>161</v>
      </c>
      <c r="E237" s="358" t="s">
        <v>164</v>
      </c>
      <c r="F237" s="356"/>
      <c r="G237" s="356"/>
      <c r="H237" s="356"/>
      <c r="I237" s="288"/>
      <c r="J237" s="316"/>
      <c r="K237" s="1"/>
      <c r="N237" s="177">
        <f t="shared" si="225"/>
        <v>0</v>
      </c>
      <c r="O237" s="177">
        <f t="shared" si="226"/>
        <v>0</v>
      </c>
      <c r="P237" s="177"/>
      <c r="Q237" s="179"/>
      <c r="R237" s="179"/>
      <c r="S237" s="179"/>
      <c r="V237" s="177">
        <f t="shared" si="227"/>
        <v>0</v>
      </c>
      <c r="W237" s="177">
        <f t="shared" si="228"/>
        <v>0</v>
      </c>
      <c r="X237" s="177">
        <f t="shared" si="229"/>
        <v>0</v>
      </c>
      <c r="Y237" s="177">
        <f t="shared" si="230"/>
        <v>0</v>
      </c>
      <c r="Z237" s="179"/>
      <c r="AA237" s="179"/>
      <c r="AB237" s="179"/>
      <c r="AC237" s="179"/>
    </row>
    <row r="238" spans="1:49" ht="40.799999999999997">
      <c r="A238" s="351" t="s">
        <v>344</v>
      </c>
      <c r="B238" s="357" t="s">
        <v>540</v>
      </c>
      <c r="C238" s="361" t="s">
        <v>739</v>
      </c>
      <c r="D238" s="351" t="s">
        <v>161</v>
      </c>
      <c r="E238" s="351">
        <v>1</v>
      </c>
      <c r="F238" s="356"/>
      <c r="G238" s="356"/>
      <c r="H238" s="356"/>
      <c r="I238" s="288"/>
      <c r="J238" s="316"/>
      <c r="K238" s="1"/>
      <c r="N238" s="177">
        <f t="shared" si="225"/>
        <v>0</v>
      </c>
      <c r="O238" s="177">
        <f t="shared" si="226"/>
        <v>0</v>
      </c>
      <c r="P238" s="177"/>
      <c r="Q238" s="179"/>
      <c r="R238" s="179"/>
      <c r="S238" s="179"/>
      <c r="V238" s="177">
        <f t="shared" si="227"/>
        <v>0</v>
      </c>
      <c r="W238" s="177">
        <f t="shared" si="228"/>
        <v>0</v>
      </c>
      <c r="X238" s="177">
        <f t="shared" si="229"/>
        <v>0</v>
      </c>
      <c r="Y238" s="177">
        <f t="shared" si="230"/>
        <v>0</v>
      </c>
      <c r="Z238" s="179"/>
      <c r="AA238" s="179"/>
      <c r="AB238" s="179"/>
      <c r="AC238" s="179"/>
    </row>
    <row r="239" spans="1:49" ht="31.2">
      <c r="A239" s="351" t="s">
        <v>345</v>
      </c>
      <c r="B239" s="357" t="s">
        <v>473</v>
      </c>
      <c r="C239" s="525" t="s">
        <v>740</v>
      </c>
      <c r="D239" s="351" t="s">
        <v>188</v>
      </c>
      <c r="E239" s="351">
        <v>2</v>
      </c>
      <c r="F239" s="356"/>
      <c r="G239" s="356"/>
      <c r="H239" s="356"/>
      <c r="I239" s="288"/>
      <c r="J239" s="316"/>
      <c r="K239" s="1">
        <v>0</v>
      </c>
      <c r="N239" s="179"/>
      <c r="O239" s="179"/>
      <c r="P239" s="179"/>
      <c r="Q239" s="179"/>
      <c r="R239" s="179">
        <f>IF(G239="x",1,0)</f>
        <v>0</v>
      </c>
      <c r="S239" s="179">
        <f>IF(ISBLANK(I239),0,1)</f>
        <v>0</v>
      </c>
      <c r="T239" s="1">
        <f>IF(G239="x",1,0)</f>
        <v>0</v>
      </c>
      <c r="U239" s="1">
        <f>IF(ISBLANK(I239),0,1)</f>
        <v>0</v>
      </c>
      <c r="V239" s="1"/>
      <c r="Z239" s="180">
        <f>IF(F239="x",1,0)</f>
        <v>0</v>
      </c>
      <c r="AA239" s="180">
        <f>IF(G239="x",1,0)</f>
        <v>0</v>
      </c>
      <c r="AB239" s="180">
        <f>IF(H239="x",1,0)</f>
        <v>0</v>
      </c>
      <c r="AC239" s="180">
        <f>IF(ISBLANK(I239), 0,1)</f>
        <v>0</v>
      </c>
    </row>
    <row r="240" spans="1:49" ht="40.799999999999997">
      <c r="A240" s="370" t="s">
        <v>346</v>
      </c>
      <c r="B240" s="371" t="s">
        <v>577</v>
      </c>
      <c r="C240" s="417" t="s">
        <v>741</v>
      </c>
      <c r="D240" s="370"/>
      <c r="E240" s="370">
        <v>3</v>
      </c>
      <c r="F240" s="356"/>
      <c r="G240" s="356"/>
      <c r="H240" s="356"/>
      <c r="I240" s="285"/>
      <c r="J240" s="24"/>
      <c r="K240" s="1"/>
      <c r="N240" s="179"/>
      <c r="O240" s="179"/>
      <c r="P240" s="179"/>
      <c r="Q240" s="179"/>
      <c r="R240" s="179"/>
      <c r="S240" s="179"/>
      <c r="V240" s="179"/>
      <c r="W240" s="179"/>
      <c r="X240" s="179"/>
      <c r="Y240" s="179"/>
      <c r="Z240" s="179"/>
      <c r="AA240" s="179"/>
      <c r="AB240" s="179"/>
      <c r="AC240" s="179"/>
      <c r="AD240" s="177">
        <f t="shared" ref="AD240:AD242" si="231">IF(F240="x",1,0)</f>
        <v>0</v>
      </c>
      <c r="AE240" s="177">
        <f t="shared" ref="AE240:AE242" si="232">IF(G240="x",1,0)</f>
        <v>0</v>
      </c>
      <c r="AF240" s="177">
        <f t="shared" ref="AF240:AF242" si="233">IF(H240="x",1,0)</f>
        <v>0</v>
      </c>
      <c r="AG240" s="177">
        <f t="shared" ref="AG240:AG242" si="234">IF(ISBLANK(I240), 0,1)</f>
        <v>0</v>
      </c>
    </row>
    <row r="241" spans="1:64" ht="40.799999999999997">
      <c r="A241" s="370" t="s">
        <v>347</v>
      </c>
      <c r="B241" s="371" t="s">
        <v>577</v>
      </c>
      <c r="C241" s="417" t="s">
        <v>742</v>
      </c>
      <c r="D241" s="370"/>
      <c r="E241" s="370">
        <v>3</v>
      </c>
      <c r="F241" s="356"/>
      <c r="G241" s="356"/>
      <c r="H241" s="356"/>
      <c r="I241" s="285"/>
      <c r="J241" s="24"/>
      <c r="K241" s="1"/>
      <c r="N241" s="179"/>
      <c r="O241" s="179"/>
      <c r="P241" s="179"/>
      <c r="Q241" s="179"/>
      <c r="R241" s="179"/>
      <c r="S241" s="179"/>
      <c r="V241" s="179"/>
      <c r="W241" s="179"/>
      <c r="X241" s="179"/>
      <c r="Y241" s="179"/>
      <c r="Z241" s="179"/>
      <c r="AA241" s="179"/>
      <c r="AB241" s="179"/>
      <c r="AC241" s="179"/>
      <c r="AD241" s="177">
        <f t="shared" si="231"/>
        <v>0</v>
      </c>
      <c r="AE241" s="177">
        <f t="shared" si="232"/>
        <v>0</v>
      </c>
      <c r="AF241" s="177">
        <f t="shared" si="233"/>
        <v>0</v>
      </c>
      <c r="AG241" s="177">
        <f t="shared" si="234"/>
        <v>0</v>
      </c>
    </row>
    <row r="242" spans="1:64" ht="40.799999999999997">
      <c r="A242" s="370" t="s">
        <v>348</v>
      </c>
      <c r="B242" s="371" t="s">
        <v>577</v>
      </c>
      <c r="C242" s="417" t="s">
        <v>743</v>
      </c>
      <c r="D242" s="370"/>
      <c r="E242" s="370">
        <v>3</v>
      </c>
      <c r="F242" s="356"/>
      <c r="G242" s="356"/>
      <c r="H242" s="356"/>
      <c r="I242" s="285"/>
      <c r="J242" s="24"/>
      <c r="K242" s="1"/>
      <c r="N242" s="179"/>
      <c r="O242" s="179"/>
      <c r="P242" s="179"/>
      <c r="Q242" s="179"/>
      <c r="R242" s="179"/>
      <c r="S242" s="179"/>
      <c r="V242" s="179"/>
      <c r="W242" s="179"/>
      <c r="X242" s="179"/>
      <c r="Y242" s="179"/>
      <c r="Z242" s="179"/>
      <c r="AA242" s="179"/>
      <c r="AB242" s="179"/>
      <c r="AC242" s="179"/>
      <c r="AD242" s="177">
        <f t="shared" si="231"/>
        <v>0</v>
      </c>
      <c r="AE242" s="177">
        <f t="shared" si="232"/>
        <v>0</v>
      </c>
      <c r="AF242" s="177">
        <f t="shared" si="233"/>
        <v>0</v>
      </c>
      <c r="AG242" s="177">
        <f t="shared" si="234"/>
        <v>0</v>
      </c>
    </row>
    <row r="243" spans="1:64" ht="61.2">
      <c r="A243" s="370" t="s">
        <v>349</v>
      </c>
      <c r="B243" s="371" t="s">
        <v>548</v>
      </c>
      <c r="C243" s="417" t="s">
        <v>744</v>
      </c>
      <c r="D243" s="362"/>
      <c r="E243" s="370" t="s">
        <v>356</v>
      </c>
      <c r="F243" s="356"/>
      <c r="G243" s="356"/>
      <c r="H243" s="356"/>
      <c r="I243" s="285"/>
      <c r="J243" s="24"/>
      <c r="K243" s="1"/>
      <c r="N243" s="179"/>
      <c r="O243" s="179"/>
      <c r="P243" s="179"/>
      <c r="Q243" s="179"/>
      <c r="R243" s="179"/>
      <c r="S243" s="179"/>
      <c r="V243" s="177">
        <f t="shared" ref="V243:V244" si="235">IF(F243="x",1,0)</f>
        <v>0</v>
      </c>
      <c r="W243" s="177">
        <f t="shared" ref="W243:W244" si="236">IF(G243="x",1,0)</f>
        <v>0</v>
      </c>
      <c r="X243" s="177">
        <f t="shared" ref="X243:X244" si="237">IF(H243="x",1,0)</f>
        <v>0</v>
      </c>
      <c r="Y243" s="177">
        <f t="shared" ref="Y243:Y244" si="238">IF(ISBLANK(H243), 0,1)</f>
        <v>0</v>
      </c>
      <c r="Z243" s="179"/>
      <c r="AA243" s="179"/>
      <c r="AB243" s="179"/>
      <c r="AC243" s="179"/>
      <c r="AH243" s="177">
        <f t="shared" ref="AH243:AH244" si="239">IF(F243="x",1,0)</f>
        <v>0</v>
      </c>
      <c r="AI243" s="177">
        <f t="shared" ref="AI243:AI244" si="240">IF(G243="x",1,0)</f>
        <v>0</v>
      </c>
      <c r="AJ243" s="177">
        <f t="shared" ref="AJ243:AJ244" si="241">IF(H243="x",1,0)</f>
        <v>0</v>
      </c>
      <c r="AK243" s="177">
        <f t="shared" ref="AK243:AK244" si="242">IF(ISBLANK(I243), 0,1)</f>
        <v>0</v>
      </c>
      <c r="AT243" s="177">
        <f t="shared" ref="AT243:AT244" si="243">IF(F243="x",1,0)</f>
        <v>0</v>
      </c>
      <c r="AU243" s="177">
        <f t="shared" ref="AU243:AU244" si="244">IF(G243="x",1,0)</f>
        <v>0</v>
      </c>
      <c r="AV243" s="177">
        <f t="shared" ref="AV243:AV244" si="245">IF(H243="x",1,0)</f>
        <v>0</v>
      </c>
      <c r="AW243" s="177">
        <f t="shared" ref="AW243:AW244" si="246">IF(ISBLANK(I243), 0,1)</f>
        <v>0</v>
      </c>
    </row>
    <row r="244" spans="1:64" ht="30.6">
      <c r="A244" s="370" t="s">
        <v>350</v>
      </c>
      <c r="B244" s="371" t="s">
        <v>548</v>
      </c>
      <c r="C244" s="417" t="s">
        <v>745</v>
      </c>
      <c r="D244" s="362"/>
      <c r="E244" s="370" t="s">
        <v>356</v>
      </c>
      <c r="F244" s="356"/>
      <c r="G244" s="356"/>
      <c r="H244" s="356"/>
      <c r="I244" s="285"/>
      <c r="J244" s="24"/>
      <c r="K244" s="1"/>
      <c r="N244" s="179"/>
      <c r="O244" s="179"/>
      <c r="P244" s="179"/>
      <c r="Q244" s="179"/>
      <c r="R244" s="179"/>
      <c r="S244" s="179"/>
      <c r="V244" s="177">
        <f t="shared" si="235"/>
        <v>0</v>
      </c>
      <c r="W244" s="177">
        <f t="shared" si="236"/>
        <v>0</v>
      </c>
      <c r="X244" s="177">
        <f t="shared" si="237"/>
        <v>0</v>
      </c>
      <c r="Y244" s="177">
        <f t="shared" si="238"/>
        <v>0</v>
      </c>
      <c r="Z244" s="179"/>
      <c r="AA244" s="179"/>
      <c r="AB244" s="179"/>
      <c r="AC244" s="179"/>
      <c r="AH244" s="177">
        <f t="shared" si="239"/>
        <v>0</v>
      </c>
      <c r="AI244" s="177">
        <f t="shared" si="240"/>
        <v>0</v>
      </c>
      <c r="AJ244" s="177">
        <f t="shared" si="241"/>
        <v>0</v>
      </c>
      <c r="AK244" s="177">
        <f t="shared" si="242"/>
        <v>0</v>
      </c>
      <c r="AT244" s="177">
        <f t="shared" si="243"/>
        <v>0</v>
      </c>
      <c r="AU244" s="177">
        <f t="shared" si="244"/>
        <v>0</v>
      </c>
      <c r="AV244" s="177">
        <f t="shared" si="245"/>
        <v>0</v>
      </c>
      <c r="AW244" s="177">
        <f t="shared" si="246"/>
        <v>0</v>
      </c>
    </row>
    <row r="245" spans="1:64" ht="13.8" thickBot="1">
      <c r="A245" s="367"/>
      <c r="B245" s="364"/>
      <c r="C245" s="510" t="s">
        <v>746</v>
      </c>
      <c r="D245" s="366"/>
      <c r="E245" s="366"/>
      <c r="F245" s="333"/>
      <c r="G245" s="333"/>
      <c r="H245" s="333"/>
      <c r="I245" s="282"/>
      <c r="J245" s="322"/>
      <c r="K245" s="1"/>
      <c r="N245" s="179"/>
      <c r="O245" s="179"/>
      <c r="P245" s="179"/>
      <c r="Q245" s="179"/>
      <c r="R245" s="179"/>
      <c r="S245" s="179"/>
      <c r="V245" s="179"/>
      <c r="W245" s="179"/>
      <c r="X245" s="179"/>
      <c r="Y245" s="179"/>
      <c r="Z245" s="179"/>
      <c r="AA245" s="179"/>
      <c r="AB245" s="179"/>
      <c r="AC245" s="179"/>
    </row>
    <row r="246" spans="1:64" ht="21.6">
      <c r="A246" s="351" t="s">
        <v>351</v>
      </c>
      <c r="B246" s="357" t="s">
        <v>473</v>
      </c>
      <c r="C246" s="416" t="s">
        <v>747</v>
      </c>
      <c r="D246" s="351" t="s">
        <v>161</v>
      </c>
      <c r="E246" s="351">
        <v>1</v>
      </c>
      <c r="F246" s="333"/>
      <c r="G246" s="333"/>
      <c r="H246" s="333"/>
      <c r="I246" s="300"/>
      <c r="J246" s="278"/>
      <c r="K246" s="1"/>
      <c r="N246" s="177">
        <f>IF(G246="x",1,0)</f>
        <v>0</v>
      </c>
      <c r="O246" s="177">
        <f>IF(ISBLANK(I246), 0,1)</f>
        <v>0</v>
      </c>
      <c r="P246" s="178">
        <f>IF(G246="x",1,0)</f>
        <v>0</v>
      </c>
      <c r="Q246" s="178">
        <f>IF(ISBLANK(I246), 0,1)</f>
        <v>0</v>
      </c>
      <c r="V246" s="177">
        <f>IF(F246="x",1,0)</f>
        <v>0</v>
      </c>
      <c r="W246" s="177">
        <f>IF(G246="x",1,0)</f>
        <v>0</v>
      </c>
      <c r="X246" s="177">
        <f>IF(H246="x",1,0)</f>
        <v>0</v>
      </c>
      <c r="Y246" s="177">
        <f>IF(ISBLANK(H246), 0,1)</f>
        <v>0</v>
      </c>
      <c r="Z246" s="179"/>
      <c r="AA246" s="179"/>
      <c r="AB246" s="179"/>
      <c r="AC246" s="179"/>
    </row>
    <row r="247" spans="1:64" ht="41.4" thickBot="1">
      <c r="A247" s="351" t="s">
        <v>352</v>
      </c>
      <c r="B247" s="357" t="s">
        <v>490</v>
      </c>
      <c r="C247" s="416" t="s">
        <v>748</v>
      </c>
      <c r="D247" s="351" t="s">
        <v>188</v>
      </c>
      <c r="E247" s="351">
        <v>2</v>
      </c>
      <c r="F247" s="356"/>
      <c r="G247" s="356"/>
      <c r="H247" s="356"/>
      <c r="I247" s="284"/>
      <c r="J247" s="326"/>
      <c r="K247" s="1"/>
      <c r="N247" s="179"/>
      <c r="O247" s="179"/>
      <c r="P247" s="179"/>
      <c r="Q247" s="179"/>
      <c r="R247" s="179"/>
      <c r="S247" s="179"/>
      <c r="T247" s="1">
        <f>IF(G247="x",1,0)</f>
        <v>0</v>
      </c>
      <c r="U247" s="1">
        <f>IF(ISBLANK(I247),0,1)</f>
        <v>0</v>
      </c>
      <c r="V247" s="1"/>
      <c r="W247" s="179"/>
      <c r="X247" s="179"/>
      <c r="Y247" s="179"/>
      <c r="Z247" s="180">
        <f>IF(F247="x",1,0)</f>
        <v>0</v>
      </c>
      <c r="AA247" s="180">
        <f>IF(G247="x",1,0)</f>
        <v>0</v>
      </c>
      <c r="AB247" s="180">
        <f>IF(H247="x",1,0)</f>
        <v>0</v>
      </c>
      <c r="AC247" s="180">
        <f>IF(ISBLANK(I247), 0,1)</f>
        <v>0</v>
      </c>
    </row>
    <row r="248" spans="1:64" ht="13.8" thickBot="1">
      <c r="A248" s="336"/>
      <c r="B248" s="511"/>
      <c r="C248" s="346" t="s">
        <v>749</v>
      </c>
      <c r="D248" s="336"/>
      <c r="E248" s="336"/>
      <c r="F248" s="334"/>
      <c r="G248" s="334"/>
      <c r="H248" s="334"/>
      <c r="I248" s="4"/>
      <c r="J248" s="315"/>
      <c r="K248" s="1"/>
      <c r="N248" s="179"/>
      <c r="O248" s="179"/>
      <c r="P248" s="179"/>
      <c r="Q248" s="179"/>
      <c r="R248" s="179"/>
      <c r="S248" s="179"/>
      <c r="V248" s="179"/>
      <c r="W248" s="179"/>
      <c r="X248" s="179"/>
      <c r="Y248" s="179"/>
      <c r="Z248" s="179"/>
      <c r="AA248" s="179"/>
      <c r="AB248" s="179"/>
      <c r="AC248" s="179"/>
    </row>
    <row r="249" spans="1:64" ht="13.8" thickBot="1">
      <c r="A249" s="331"/>
      <c r="B249" s="348"/>
      <c r="C249" s="436" t="s">
        <v>750</v>
      </c>
      <c r="D249" s="366"/>
      <c r="E249" s="366"/>
      <c r="F249" s="333"/>
      <c r="G249" s="333"/>
      <c r="H249" s="512"/>
      <c r="I249" s="288"/>
      <c r="J249" s="316"/>
      <c r="K249" s="1"/>
      <c r="N249" s="179"/>
      <c r="O249" s="179"/>
      <c r="P249" s="179"/>
      <c r="Q249" s="179"/>
      <c r="R249" s="179"/>
      <c r="S249" s="179"/>
      <c r="V249" s="179"/>
      <c r="W249" s="179"/>
      <c r="X249" s="179"/>
      <c r="Y249" s="179"/>
      <c r="Z249" s="179"/>
      <c r="AA249" s="179"/>
      <c r="AB249" s="179"/>
      <c r="AC249" s="179"/>
    </row>
    <row r="250" spans="1:64" ht="20.399999999999999">
      <c r="A250" s="351" t="s">
        <v>353</v>
      </c>
      <c r="B250" s="357" t="s">
        <v>473</v>
      </c>
      <c r="C250" s="513" t="s">
        <v>751</v>
      </c>
      <c r="D250" s="351" t="s">
        <v>161</v>
      </c>
      <c r="E250" s="351">
        <v>1</v>
      </c>
      <c r="F250" s="356"/>
      <c r="G250" s="356"/>
      <c r="H250" s="356"/>
      <c r="I250" s="288"/>
      <c r="J250" s="316"/>
      <c r="K250" s="1">
        <v>0</v>
      </c>
      <c r="N250" s="177">
        <f>IF(G250="x",1,0)</f>
        <v>0</v>
      </c>
      <c r="O250" s="177">
        <f>IF(ISBLANK(I250), 0,1)</f>
        <v>0</v>
      </c>
      <c r="P250" s="178">
        <f>IF(G250="x",1,0)</f>
        <v>0</v>
      </c>
      <c r="Q250" s="178">
        <f>IF(ISBLANK(I250), 0,1)</f>
        <v>0</v>
      </c>
      <c r="V250" s="177">
        <f>IF(F250="x",1,0)</f>
        <v>0</v>
      </c>
      <c r="W250" s="177">
        <f>IF(G250="x",1,0)</f>
        <v>0</v>
      </c>
      <c r="X250" s="177">
        <f>IF(H250="x",1,0)</f>
        <v>0</v>
      </c>
      <c r="Y250" s="177">
        <f>IF(ISBLANK(H250), 0,1)</f>
        <v>0</v>
      </c>
      <c r="Z250" s="179"/>
      <c r="AA250" s="179"/>
      <c r="AB250" s="179"/>
      <c r="AC250" s="179"/>
    </row>
    <row r="251" spans="1:64">
      <c r="A251" s="210"/>
      <c r="B251" s="210"/>
      <c r="C251" s="11"/>
      <c r="D251" s="210"/>
      <c r="E251" s="210"/>
      <c r="F251" s="293"/>
      <c r="G251" s="4"/>
      <c r="H251" s="4"/>
      <c r="I251" s="4"/>
      <c r="J251" s="309"/>
      <c r="K251" s="1"/>
      <c r="BF251" s="33"/>
      <c r="BG251" s="33"/>
      <c r="BH251" s="33"/>
      <c r="BI251" s="33"/>
      <c r="BJ251" s="33"/>
      <c r="BK251" s="33"/>
      <c r="BL251" s="33"/>
    </row>
    <row r="252" spans="1:64" s="191" customFormat="1">
      <c r="A252" s="211"/>
      <c r="B252" s="211"/>
      <c r="C252" s="189" t="s">
        <v>752</v>
      </c>
      <c r="D252" s="211"/>
      <c r="E252" s="211"/>
      <c r="F252" s="304" t="s">
        <v>354</v>
      </c>
      <c r="G252" s="304" t="s">
        <v>354</v>
      </c>
      <c r="H252" s="304" t="s">
        <v>354</v>
      </c>
      <c r="I252" s="305"/>
      <c r="J252" s="327"/>
      <c r="K252" s="190"/>
      <c r="N252" s="192">
        <f>SUM(N5:N251)</f>
        <v>0</v>
      </c>
      <c r="O252" s="192">
        <f t="shared" ref="O252:BE252" si="247">SUM(O5:O251)</f>
        <v>0</v>
      </c>
      <c r="P252" s="192">
        <f t="shared" si="247"/>
        <v>0</v>
      </c>
      <c r="Q252" s="192">
        <f t="shared" si="247"/>
        <v>0</v>
      </c>
      <c r="R252" s="192">
        <f t="shared" si="247"/>
        <v>0</v>
      </c>
      <c r="S252" s="192">
        <f t="shared" si="247"/>
        <v>0</v>
      </c>
      <c r="T252" s="192">
        <f t="shared" si="247"/>
        <v>0</v>
      </c>
      <c r="U252" s="192">
        <f t="shared" si="247"/>
        <v>0</v>
      </c>
      <c r="V252" s="192">
        <f t="shared" si="247"/>
        <v>0</v>
      </c>
      <c r="W252" s="192">
        <f t="shared" si="247"/>
        <v>0</v>
      </c>
      <c r="X252" s="192">
        <f t="shared" si="247"/>
        <v>0</v>
      </c>
      <c r="Y252" s="192">
        <f t="shared" si="247"/>
        <v>0</v>
      </c>
      <c r="Z252" s="192">
        <f t="shared" si="247"/>
        <v>0</v>
      </c>
      <c r="AA252" s="192">
        <f t="shared" si="247"/>
        <v>0</v>
      </c>
      <c r="AB252" s="192">
        <f t="shared" si="247"/>
        <v>0</v>
      </c>
      <c r="AC252" s="192">
        <f t="shared" si="247"/>
        <v>0</v>
      </c>
      <c r="AD252" s="192">
        <f t="shared" si="247"/>
        <v>0</v>
      </c>
      <c r="AE252" s="192">
        <f t="shared" si="247"/>
        <v>0</v>
      </c>
      <c r="AF252" s="192">
        <f t="shared" si="247"/>
        <v>0</v>
      </c>
      <c r="AG252" s="192">
        <f t="shared" si="247"/>
        <v>0</v>
      </c>
      <c r="AH252" s="192">
        <f t="shared" si="247"/>
        <v>0</v>
      </c>
      <c r="AI252" s="192">
        <f t="shared" si="247"/>
        <v>0</v>
      </c>
      <c r="AJ252" s="192">
        <f t="shared" si="247"/>
        <v>0</v>
      </c>
      <c r="AK252" s="192">
        <f t="shared" si="247"/>
        <v>0</v>
      </c>
      <c r="AL252" s="192">
        <f t="shared" si="247"/>
        <v>0</v>
      </c>
      <c r="AM252" s="192">
        <f t="shared" si="247"/>
        <v>0</v>
      </c>
      <c r="AN252" s="192">
        <f t="shared" si="247"/>
        <v>0</v>
      </c>
      <c r="AO252" s="192">
        <f t="shared" si="247"/>
        <v>0</v>
      </c>
      <c r="AP252" s="192">
        <f t="shared" si="247"/>
        <v>0</v>
      </c>
      <c r="AQ252" s="192">
        <f t="shared" si="247"/>
        <v>0</v>
      </c>
      <c r="AR252" s="192">
        <f t="shared" si="247"/>
        <v>0</v>
      </c>
      <c r="AS252" s="192">
        <f t="shared" si="247"/>
        <v>0</v>
      </c>
      <c r="AT252" s="192">
        <f t="shared" si="247"/>
        <v>0</v>
      </c>
      <c r="AU252" s="192">
        <f t="shared" si="247"/>
        <v>0</v>
      </c>
      <c r="AV252" s="192">
        <f t="shared" si="247"/>
        <v>0</v>
      </c>
      <c r="AW252" s="192">
        <f t="shared" si="247"/>
        <v>0</v>
      </c>
      <c r="AX252" s="192">
        <f t="shared" si="247"/>
        <v>0</v>
      </c>
      <c r="AY252" s="192">
        <f t="shared" si="247"/>
        <v>0</v>
      </c>
      <c r="AZ252" s="192">
        <f t="shared" si="247"/>
        <v>0</v>
      </c>
      <c r="BA252" s="192">
        <f t="shared" si="247"/>
        <v>0</v>
      </c>
      <c r="BB252" s="192">
        <f t="shared" si="247"/>
        <v>0</v>
      </c>
      <c r="BC252" s="192">
        <f t="shared" si="247"/>
        <v>0</v>
      </c>
      <c r="BD252" s="192">
        <f t="shared" si="247"/>
        <v>0</v>
      </c>
      <c r="BE252" s="192">
        <f t="shared" si="247"/>
        <v>0</v>
      </c>
    </row>
    <row r="253" spans="1:64">
      <c r="A253" s="210"/>
      <c r="B253" s="210"/>
      <c r="C253" s="11"/>
      <c r="D253" s="210"/>
      <c r="E253" s="210"/>
      <c r="F253" s="293"/>
      <c r="G253" s="4"/>
      <c r="H253" s="4"/>
      <c r="I253" s="4"/>
      <c r="J253" s="309"/>
      <c r="K253" s="1"/>
    </row>
    <row r="254" spans="1:64">
      <c r="A254" s="210"/>
      <c r="B254" s="210"/>
      <c r="C254" s="11"/>
      <c r="D254" s="210"/>
      <c r="E254" s="210"/>
      <c r="F254" s="293"/>
      <c r="G254" s="4"/>
      <c r="H254" s="4"/>
      <c r="I254" s="4"/>
      <c r="J254" s="309"/>
      <c r="K254" s="1"/>
    </row>
    <row r="255" spans="1:64">
      <c r="A255" s="210"/>
      <c r="B255" s="210"/>
      <c r="C255" s="11"/>
      <c r="D255" s="210"/>
      <c r="E255" s="210"/>
      <c r="F255" s="293"/>
      <c r="G255" s="4"/>
      <c r="H255" s="4"/>
      <c r="I255" s="4"/>
      <c r="J255" s="309"/>
      <c r="K255" s="1"/>
    </row>
    <row r="256" spans="1:64">
      <c r="A256" s="210"/>
      <c r="B256" s="210"/>
      <c r="C256" s="11"/>
      <c r="D256" s="210"/>
      <c r="E256" s="210"/>
      <c r="F256" s="293"/>
      <c r="G256" s="4"/>
      <c r="H256" s="4"/>
      <c r="I256" s="4"/>
      <c r="J256" s="309"/>
      <c r="K256" s="1"/>
      <c r="L256" t="s">
        <v>456</v>
      </c>
      <c r="N256" s="185">
        <f>N252</f>
        <v>0</v>
      </c>
      <c r="O256" s="186"/>
      <c r="P256" s="187">
        <f>P252</f>
        <v>0</v>
      </c>
      <c r="Q256" s="179"/>
      <c r="R256" s="185">
        <f t="shared" ref="R256" si="248">R252</f>
        <v>0</v>
      </c>
      <c r="S256" s="186"/>
      <c r="T256" s="187">
        <f t="shared" ref="T256" si="249">T252</f>
        <v>0</v>
      </c>
      <c r="V256" s="186" t="e">
        <f>(V252/(V252+W252))*100</f>
        <v>#DIV/0!</v>
      </c>
      <c r="W256" s="186"/>
      <c r="X256" s="186"/>
      <c r="Y256" s="186"/>
      <c r="Z256" s="186" t="e">
        <f>(Z252/(Z252+AA252))*100</f>
        <v>#DIV/0!</v>
      </c>
      <c r="AA256" s="188"/>
      <c r="AB256" s="188"/>
      <c r="AC256" s="188"/>
      <c r="AD256" s="186" t="e">
        <f t="shared" ref="AD256" si="250">(AD252/(AD252+AE252))*100</f>
        <v>#DIV/0!</v>
      </c>
      <c r="AE256" s="186"/>
      <c r="AF256" s="186"/>
      <c r="AG256" s="186"/>
      <c r="AH256" s="186" t="e">
        <f t="shared" ref="AH256" si="251">(AH252/(AH252+AI252))*100</f>
        <v>#DIV/0!</v>
      </c>
      <c r="AI256" s="188"/>
      <c r="AJ256" s="188"/>
      <c r="AK256" s="188"/>
      <c r="AL256" s="186" t="e">
        <f t="shared" ref="AL256" si="252">(AL252/(AL252+AM252))*100</f>
        <v>#DIV/0!</v>
      </c>
      <c r="AM256" s="186"/>
      <c r="AN256" s="186"/>
      <c r="AO256" s="186"/>
      <c r="AP256" s="186" t="e">
        <f t="shared" ref="AP256" si="253">(AP252/(AP252+AQ252))*100</f>
        <v>#DIV/0!</v>
      </c>
      <c r="AQ256" s="188"/>
      <c r="AR256" s="188"/>
      <c r="AS256" s="188"/>
      <c r="AT256" s="186" t="e">
        <f t="shared" ref="AT256" si="254">(AT252/(AT252+AU252))*100</f>
        <v>#DIV/0!</v>
      </c>
      <c r="AU256" s="186"/>
      <c r="AV256" s="186"/>
      <c r="AW256" s="186"/>
      <c r="AX256" s="186" t="e">
        <f t="shared" ref="AX256" si="255">(AX252/(AX252+AY252))*100</f>
        <v>#DIV/0!</v>
      </c>
      <c r="AY256" s="188"/>
      <c r="AZ256" s="188"/>
      <c r="BA256" s="188"/>
      <c r="BB256" s="186" t="e">
        <f t="shared" ref="BB256" si="256">(BB252/(BB252+BC252))*100</f>
        <v>#DIV/0!</v>
      </c>
      <c r="BC256" s="186"/>
      <c r="BD256" s="186"/>
      <c r="BE256" s="186"/>
    </row>
    <row r="257" spans="1:57">
      <c r="A257" s="210"/>
      <c r="B257" s="210"/>
      <c r="C257" s="11"/>
      <c r="D257" s="210"/>
      <c r="E257" s="210"/>
      <c r="F257" s="293"/>
      <c r="G257" s="4"/>
      <c r="H257" s="4"/>
      <c r="I257" s="4"/>
      <c r="J257" s="309"/>
      <c r="K257" s="1"/>
      <c r="L257" t="s">
        <v>457</v>
      </c>
      <c r="N257" s="177">
        <f>N252-O252</f>
        <v>0</v>
      </c>
      <c r="P257" s="178">
        <f>P252-Q252</f>
        <v>0</v>
      </c>
      <c r="Q257" s="179"/>
      <c r="R257" s="177">
        <f t="shared" ref="R257" si="257">R252-S252</f>
        <v>0</v>
      </c>
      <c r="T257" s="178">
        <f t="shared" ref="T257" si="258">T252-U252</f>
        <v>0</v>
      </c>
      <c r="V257" s="177" t="e">
        <f>((V252+Y252)/(V252+W252))*100</f>
        <v>#DIV/0!</v>
      </c>
      <c r="Z257" s="177" t="e">
        <f>((Z252+AC252)/(Z252+AA252))*100</f>
        <v>#DIV/0!</v>
      </c>
      <c r="AD257" s="177" t="e">
        <f t="shared" ref="AD257" si="259">((AD252+AG252)/(AD252+AE252))*100</f>
        <v>#DIV/0!</v>
      </c>
      <c r="AH257" s="177" t="e">
        <f t="shared" ref="AH257" si="260">((AH252+AK252)/(AH252+AI252))*100</f>
        <v>#DIV/0!</v>
      </c>
      <c r="AI257" s="180"/>
      <c r="AJ257" s="180"/>
      <c r="AK257" s="180"/>
      <c r="AL257" s="177" t="e">
        <f t="shared" ref="AL257" si="261">((AL252+AO252)/(AL252+AM252))*100</f>
        <v>#DIV/0!</v>
      </c>
      <c r="AP257" s="177" t="e">
        <f t="shared" ref="AP257" si="262">((AP252+AS252)/(AP252+AQ252))*100</f>
        <v>#DIV/0!</v>
      </c>
      <c r="AQ257" s="180"/>
      <c r="AR257" s="180"/>
      <c r="AS257" s="180"/>
      <c r="AT257" s="177" t="e">
        <f t="shared" ref="AT257" si="263">((AT252+AW252)/(AT252+AU252))*100</f>
        <v>#DIV/0!</v>
      </c>
      <c r="AX257" s="177" t="e">
        <f t="shared" ref="AX257" si="264">((AX252+BA252)/(AX252+AY252))*100</f>
        <v>#DIV/0!</v>
      </c>
      <c r="AY257" s="180"/>
      <c r="AZ257" s="180"/>
      <c r="BA257" s="180"/>
      <c r="BB257" s="177" t="e">
        <f t="shared" ref="BB257" si="265">((BB252+BE252)/(BB252+BC252))*100</f>
        <v>#DIV/0!</v>
      </c>
    </row>
    <row r="258" spans="1:57">
      <c r="A258" s="210"/>
      <c r="B258" s="210"/>
      <c r="C258" s="11"/>
      <c r="D258" s="210"/>
      <c r="E258" s="210"/>
      <c r="F258" s="293"/>
      <c r="G258" s="4"/>
      <c r="H258" s="4"/>
      <c r="I258" s="4"/>
      <c r="J258" s="309"/>
      <c r="K258" s="1"/>
    </row>
    <row r="259" spans="1:57">
      <c r="A259" s="210"/>
      <c r="B259" s="210"/>
      <c r="C259" s="11"/>
      <c r="D259" s="210"/>
      <c r="E259" s="210"/>
      <c r="F259" s="293"/>
      <c r="G259" s="4"/>
      <c r="H259" s="4"/>
      <c r="I259" s="4"/>
      <c r="J259" s="309"/>
      <c r="K259" s="1"/>
    </row>
    <row r="260" spans="1:57">
      <c r="A260" s="210"/>
      <c r="B260" s="210"/>
      <c r="C260" s="11"/>
      <c r="D260" s="210"/>
      <c r="E260" s="210"/>
      <c r="F260" s="293"/>
      <c r="G260" s="4"/>
      <c r="H260" s="4"/>
      <c r="I260" s="4"/>
      <c r="J260" s="309"/>
      <c r="K260" s="1"/>
    </row>
    <row r="261" spans="1:57">
      <c r="A261" s="210"/>
      <c r="B261" s="210"/>
      <c r="C261" s="11"/>
      <c r="D261" s="210"/>
      <c r="E261" s="210"/>
      <c r="F261" s="293"/>
      <c r="G261" s="4"/>
      <c r="H261" s="4"/>
      <c r="I261" s="4"/>
      <c r="J261" s="309"/>
      <c r="K261" s="1"/>
    </row>
    <row r="262" spans="1:57">
      <c r="A262" s="210"/>
      <c r="B262" s="210"/>
      <c r="C262" s="11"/>
      <c r="D262" s="210"/>
      <c r="E262" s="210"/>
      <c r="F262" s="293"/>
      <c r="G262" s="4"/>
      <c r="H262" s="4"/>
      <c r="I262" s="4"/>
      <c r="J262" s="309"/>
      <c r="K262" s="1"/>
      <c r="N262" s="185" t="s">
        <v>414</v>
      </c>
      <c r="O262" s="186" t="s">
        <v>417</v>
      </c>
      <c r="P262" s="187" t="s">
        <v>421</v>
      </c>
      <c r="Q262" s="187" t="s">
        <v>422</v>
      </c>
      <c r="R262" s="186" t="s">
        <v>416</v>
      </c>
      <c r="S262" s="186" t="s">
        <v>418</v>
      </c>
      <c r="T262" s="187" t="s">
        <v>419</v>
      </c>
      <c r="U262" s="187" t="s">
        <v>420</v>
      </c>
      <c r="V262" s="186" t="s">
        <v>375</v>
      </c>
      <c r="W262" s="186" t="s">
        <v>376</v>
      </c>
      <c r="X262" s="186" t="s">
        <v>377</v>
      </c>
      <c r="Y262" s="186" t="s">
        <v>423</v>
      </c>
      <c r="Z262" s="188" t="s">
        <v>424</v>
      </c>
      <c r="AA262" s="188" t="s">
        <v>425</v>
      </c>
      <c r="AB262" s="188" t="s">
        <v>426</v>
      </c>
      <c r="AC262" s="188" t="s">
        <v>427</v>
      </c>
      <c r="AD262" s="186" t="s">
        <v>428</v>
      </c>
      <c r="AE262" s="186" t="s">
        <v>429</v>
      </c>
      <c r="AF262" s="186" t="s">
        <v>431</v>
      </c>
      <c r="AG262" s="186" t="s">
        <v>430</v>
      </c>
      <c r="AH262" s="186" t="s">
        <v>436</v>
      </c>
      <c r="AI262" s="186" t="s">
        <v>437</v>
      </c>
      <c r="AJ262" s="186" t="s">
        <v>438</v>
      </c>
      <c r="AK262" s="186" t="s">
        <v>439</v>
      </c>
      <c r="AL262" s="186" t="s">
        <v>444</v>
      </c>
      <c r="AM262" s="186" t="s">
        <v>445</v>
      </c>
      <c r="AN262" s="186" t="s">
        <v>446</v>
      </c>
      <c r="AO262" s="186" t="s">
        <v>447</v>
      </c>
      <c r="AP262" s="186" t="s">
        <v>432</v>
      </c>
      <c r="AQ262" s="186" t="s">
        <v>433</v>
      </c>
      <c r="AR262" s="186" t="s">
        <v>434</v>
      </c>
      <c r="AS262" s="186" t="s">
        <v>435</v>
      </c>
      <c r="AT262" s="186" t="s">
        <v>440</v>
      </c>
      <c r="AU262" s="186" t="s">
        <v>441</v>
      </c>
      <c r="AV262" s="186" t="s">
        <v>442</v>
      </c>
      <c r="AW262" s="186" t="s">
        <v>443</v>
      </c>
      <c r="AX262" s="188" t="s">
        <v>448</v>
      </c>
      <c r="AY262" s="188" t="s">
        <v>449</v>
      </c>
      <c r="AZ262" s="188" t="s">
        <v>450</v>
      </c>
      <c r="BA262" s="188" t="s">
        <v>451</v>
      </c>
      <c r="BB262" s="186" t="s">
        <v>452</v>
      </c>
      <c r="BC262" s="186" t="s">
        <v>453</v>
      </c>
      <c r="BD262" s="186" t="s">
        <v>454</v>
      </c>
      <c r="BE262" s="186" t="s">
        <v>455</v>
      </c>
    </row>
    <row r="263" spans="1:57">
      <c r="A263" s="210"/>
      <c r="B263" s="210"/>
      <c r="C263" s="11"/>
      <c r="D263" s="210"/>
      <c r="E263" s="210"/>
      <c r="F263" s="293"/>
      <c r="G263" s="4"/>
      <c r="H263" s="4"/>
      <c r="I263" s="4"/>
      <c r="J263" s="309"/>
      <c r="K263" s="1"/>
    </row>
    <row r="264" spans="1:57">
      <c r="A264" s="210"/>
      <c r="B264" s="210"/>
      <c r="C264" s="11"/>
      <c r="D264" s="210"/>
      <c r="E264" s="210"/>
      <c r="F264" s="293"/>
      <c r="G264" s="4"/>
      <c r="H264" s="4"/>
      <c r="I264" s="4"/>
      <c r="J264" s="309"/>
      <c r="K264" s="1"/>
    </row>
    <row r="265" spans="1:57">
      <c r="A265" s="210"/>
      <c r="B265" s="210"/>
      <c r="C265" s="11"/>
      <c r="D265" s="210"/>
      <c r="E265" s="210"/>
      <c r="F265" s="293"/>
      <c r="G265" s="4"/>
      <c r="H265" s="4"/>
      <c r="I265" s="4"/>
      <c r="J265" s="309"/>
    </row>
    <row r="266" spans="1:57">
      <c r="A266" s="210"/>
      <c r="B266" s="210"/>
      <c r="C266" s="11"/>
      <c r="D266" s="210"/>
      <c r="E266" s="210"/>
      <c r="F266" s="293"/>
      <c r="G266" s="4"/>
      <c r="H266" s="4"/>
      <c r="I266" s="4"/>
      <c r="J266" s="309"/>
    </row>
    <row r="267" spans="1:57">
      <c r="A267" s="210"/>
      <c r="B267" s="210"/>
      <c r="C267" s="11"/>
      <c r="D267" s="210"/>
      <c r="E267" s="210"/>
      <c r="F267" s="293"/>
      <c r="G267" s="4"/>
      <c r="H267" s="4"/>
      <c r="I267" s="4"/>
      <c r="J267" s="309"/>
    </row>
    <row r="268" spans="1:57">
      <c r="A268" s="210"/>
      <c r="B268" s="210"/>
      <c r="C268" s="11"/>
      <c r="D268" s="210"/>
      <c r="E268" s="210"/>
      <c r="F268" s="293"/>
      <c r="G268" s="4"/>
      <c r="H268" s="4"/>
      <c r="I268" s="4"/>
      <c r="J268" s="309"/>
    </row>
    <row r="269" spans="1:57">
      <c r="A269" s="210"/>
      <c r="B269" s="210"/>
      <c r="C269" s="11"/>
      <c r="D269" s="210"/>
      <c r="E269" s="210"/>
      <c r="F269" s="293"/>
      <c r="G269" s="4"/>
      <c r="H269" s="4"/>
      <c r="I269" s="4"/>
      <c r="J269" s="309"/>
    </row>
    <row r="270" spans="1:57">
      <c r="A270" s="210"/>
      <c r="B270" s="210"/>
      <c r="C270" s="11"/>
      <c r="D270" s="210"/>
      <c r="E270" s="210"/>
      <c r="F270" s="293"/>
      <c r="G270" s="4"/>
      <c r="H270" s="4"/>
      <c r="I270" s="4"/>
      <c r="J270" s="309"/>
    </row>
    <row r="271" spans="1:57">
      <c r="A271" s="210"/>
      <c r="B271" s="210"/>
      <c r="C271" s="11"/>
      <c r="D271" s="210"/>
      <c r="E271" s="210"/>
      <c r="F271" s="293"/>
      <c r="G271" s="4"/>
      <c r="H271" s="4"/>
      <c r="I271" s="4"/>
      <c r="J271" s="309"/>
    </row>
    <row r="272" spans="1:57">
      <c r="A272" s="210"/>
      <c r="B272" s="210"/>
      <c r="C272" s="11"/>
      <c r="D272" s="210"/>
      <c r="E272" s="210"/>
      <c r="F272" s="293"/>
      <c r="G272" s="4"/>
      <c r="H272" s="4"/>
      <c r="I272" s="4"/>
      <c r="J272" s="309"/>
    </row>
    <row r="273" spans="1:10">
      <c r="A273" s="210"/>
      <c r="B273" s="210"/>
      <c r="C273" s="11"/>
      <c r="D273" s="210"/>
      <c r="E273" s="210"/>
      <c r="F273" s="293"/>
      <c r="G273" s="4"/>
      <c r="H273" s="4"/>
      <c r="I273" s="4"/>
      <c r="J273" s="309"/>
    </row>
    <row r="274" spans="1:10">
      <c r="A274" s="210"/>
      <c r="B274" s="210"/>
      <c r="C274" s="11"/>
      <c r="D274" s="210"/>
      <c r="E274" s="210"/>
      <c r="F274" s="293"/>
      <c r="G274" s="4"/>
      <c r="H274" s="4"/>
      <c r="I274" s="4"/>
      <c r="J274" s="309"/>
    </row>
    <row r="275" spans="1:10">
      <c r="A275" s="210"/>
      <c r="B275" s="210"/>
      <c r="C275" s="11"/>
      <c r="D275" s="210"/>
      <c r="E275" s="210"/>
      <c r="F275" s="293"/>
      <c r="G275" s="4"/>
      <c r="H275" s="4"/>
      <c r="I275" s="4"/>
      <c r="J275" s="309"/>
    </row>
    <row r="276" spans="1:10">
      <c r="A276" s="210"/>
      <c r="B276" s="210"/>
      <c r="C276" s="11"/>
      <c r="D276" s="210"/>
      <c r="E276" s="210"/>
      <c r="F276" s="293"/>
      <c r="G276" s="4"/>
      <c r="H276" s="4"/>
      <c r="I276" s="4"/>
      <c r="J276" s="309"/>
    </row>
    <row r="277" spans="1:10">
      <c r="A277" s="210"/>
      <c r="B277" s="210"/>
      <c r="C277" s="11"/>
      <c r="D277" s="210"/>
      <c r="E277" s="210"/>
      <c r="F277" s="293"/>
      <c r="G277" s="4"/>
      <c r="H277" s="4"/>
      <c r="I277" s="4"/>
      <c r="J277" s="309"/>
    </row>
    <row r="278" spans="1:10">
      <c r="A278" s="210"/>
      <c r="B278" s="210"/>
      <c r="C278" s="11"/>
      <c r="D278" s="210"/>
      <c r="E278" s="210"/>
      <c r="F278" s="293"/>
      <c r="G278" s="4"/>
      <c r="H278" s="4"/>
      <c r="I278" s="4"/>
      <c r="J278" s="309"/>
    </row>
    <row r="279" spans="1:10">
      <c r="A279" s="210"/>
      <c r="B279" s="210"/>
      <c r="C279" s="11"/>
      <c r="D279" s="210"/>
      <c r="E279" s="210"/>
      <c r="F279" s="293"/>
      <c r="G279" s="4"/>
      <c r="H279" s="4"/>
      <c r="I279" s="4"/>
      <c r="J279" s="309"/>
    </row>
    <row r="280" spans="1:10">
      <c r="A280" s="210"/>
      <c r="B280" s="210"/>
      <c r="C280" s="11"/>
      <c r="D280" s="210"/>
      <c r="E280" s="210"/>
      <c r="F280" s="306"/>
      <c r="G280" s="4"/>
      <c r="H280" s="4"/>
      <c r="I280" s="4"/>
      <c r="J280" s="309"/>
    </row>
    <row r="281" spans="1:10">
      <c r="A281" s="210"/>
      <c r="B281" s="210"/>
      <c r="C281" s="11"/>
      <c r="D281" s="210"/>
      <c r="E281" s="210"/>
      <c r="F281" s="306"/>
      <c r="G281" s="4"/>
      <c r="H281" s="4"/>
      <c r="I281" s="4"/>
      <c r="J281" s="309"/>
    </row>
    <row r="282" spans="1:10">
      <c r="A282" s="210"/>
      <c r="B282" s="210"/>
      <c r="C282" s="11"/>
      <c r="D282" s="210"/>
      <c r="E282" s="210"/>
      <c r="F282" s="306"/>
      <c r="G282" s="4"/>
      <c r="H282" s="4"/>
      <c r="I282" s="4"/>
      <c r="J282" s="309"/>
    </row>
    <row r="283" spans="1:10">
      <c r="A283" s="210"/>
      <c r="B283" s="210"/>
      <c r="C283" s="11"/>
      <c r="D283" s="210"/>
      <c r="E283" s="210"/>
      <c r="F283" s="306"/>
      <c r="G283" s="4"/>
      <c r="H283" s="4"/>
      <c r="I283" s="4"/>
      <c r="J283" s="309"/>
    </row>
    <row r="284" spans="1:10">
      <c r="A284" s="210"/>
      <c r="B284" s="210"/>
      <c r="C284" s="11"/>
      <c r="D284" s="210"/>
      <c r="E284" s="210"/>
      <c r="F284" s="306"/>
      <c r="G284" s="4"/>
      <c r="H284" s="4"/>
      <c r="I284" s="4"/>
      <c r="J284" s="309"/>
    </row>
    <row r="285" spans="1:10">
      <c r="A285" s="210"/>
      <c r="B285" s="210"/>
      <c r="C285" s="11"/>
      <c r="D285" s="210"/>
      <c r="E285" s="210"/>
      <c r="F285" s="306"/>
      <c r="G285" s="4"/>
      <c r="H285" s="4"/>
      <c r="I285" s="4"/>
      <c r="J285" s="309"/>
    </row>
    <row r="286" spans="1:10">
      <c r="A286" s="210"/>
      <c r="B286" s="210"/>
      <c r="C286" s="11"/>
      <c r="D286" s="210"/>
      <c r="E286" s="210"/>
      <c r="F286" s="306"/>
      <c r="G286" s="4"/>
      <c r="H286" s="4"/>
      <c r="I286" s="4"/>
      <c r="J286" s="309"/>
    </row>
    <row r="287" spans="1:10">
      <c r="A287" s="210"/>
      <c r="B287" s="210"/>
      <c r="C287" s="11"/>
      <c r="D287" s="210"/>
      <c r="E287" s="210"/>
      <c r="F287" s="306"/>
      <c r="G287" s="4"/>
      <c r="H287" s="4"/>
      <c r="I287" s="4"/>
      <c r="J287" s="309"/>
    </row>
    <row r="288" spans="1:10">
      <c r="A288" s="210"/>
      <c r="B288" s="210"/>
      <c r="C288" s="11"/>
      <c r="D288" s="210"/>
      <c r="E288" s="210"/>
      <c r="F288" s="306"/>
      <c r="G288" s="4"/>
      <c r="H288" s="4"/>
      <c r="I288" s="4"/>
      <c r="J288" s="309"/>
    </row>
    <row r="289" spans="1:10">
      <c r="A289" s="210"/>
      <c r="B289" s="210"/>
      <c r="C289" s="11"/>
      <c r="D289" s="210"/>
      <c r="E289" s="210"/>
      <c r="F289" s="306"/>
      <c r="G289" s="4"/>
      <c r="H289" s="4"/>
      <c r="I289" s="4"/>
      <c r="J289" s="309"/>
    </row>
    <row r="290" spans="1:10">
      <c r="A290" s="210"/>
      <c r="B290" s="210"/>
      <c r="C290" s="11"/>
      <c r="D290" s="210"/>
      <c r="E290" s="210"/>
      <c r="F290" s="306"/>
      <c r="G290" s="4"/>
      <c r="H290" s="4"/>
      <c r="I290" s="4"/>
      <c r="J290" s="309"/>
    </row>
    <row r="291" spans="1:10">
      <c r="A291" s="210"/>
      <c r="B291" s="210"/>
      <c r="C291" s="11"/>
      <c r="D291" s="210"/>
      <c r="E291" s="210"/>
      <c r="F291" s="306"/>
      <c r="G291" s="4"/>
      <c r="H291" s="4"/>
      <c r="I291" s="4"/>
      <c r="J291" s="309"/>
    </row>
    <row r="292" spans="1:10">
      <c r="A292" s="210"/>
      <c r="B292" s="210"/>
      <c r="C292" s="11"/>
      <c r="D292" s="210"/>
      <c r="E292" s="210"/>
      <c r="F292" s="306"/>
      <c r="G292" s="4"/>
      <c r="H292" s="4"/>
      <c r="I292" s="4"/>
      <c r="J292" s="309"/>
    </row>
    <row r="293" spans="1:10">
      <c r="A293" s="210"/>
      <c r="B293" s="210"/>
      <c r="C293" s="11"/>
      <c r="D293" s="210"/>
      <c r="E293" s="210"/>
      <c r="F293" s="306"/>
      <c r="G293" s="4"/>
      <c r="H293" s="4"/>
      <c r="I293" s="4"/>
      <c r="J293" s="309"/>
    </row>
    <row r="294" spans="1:10">
      <c r="A294" s="210"/>
      <c r="B294" s="210"/>
      <c r="C294" s="11"/>
      <c r="D294" s="210"/>
      <c r="E294" s="210"/>
      <c r="F294" s="306"/>
      <c r="G294" s="4"/>
      <c r="H294" s="4"/>
      <c r="I294" s="4"/>
      <c r="J294" s="309"/>
    </row>
    <row r="295" spans="1:10">
      <c r="A295" s="210"/>
      <c r="B295" s="210"/>
      <c r="C295" s="11"/>
      <c r="D295" s="210"/>
      <c r="E295" s="210"/>
      <c r="F295" s="306"/>
      <c r="G295" s="4"/>
      <c r="H295" s="4"/>
      <c r="I295" s="4"/>
      <c r="J295" s="309"/>
    </row>
    <row r="296" spans="1:10">
      <c r="A296" s="210"/>
      <c r="B296" s="210"/>
      <c r="C296" s="11"/>
      <c r="D296" s="210"/>
      <c r="E296" s="210"/>
      <c r="F296" s="306"/>
      <c r="G296" s="4"/>
      <c r="H296" s="4"/>
      <c r="I296" s="4"/>
      <c r="J296" s="309"/>
    </row>
    <row r="297" spans="1:10">
      <c r="A297" s="210"/>
      <c r="B297" s="210"/>
      <c r="C297" s="11"/>
      <c r="D297" s="210"/>
      <c r="E297" s="210"/>
      <c r="F297" s="306"/>
      <c r="G297" s="4"/>
      <c r="H297" s="4"/>
      <c r="I297" s="4"/>
      <c r="J297" s="309"/>
    </row>
    <row r="298" spans="1:10">
      <c r="A298" s="210"/>
      <c r="B298" s="210"/>
      <c r="C298" s="11"/>
      <c r="D298" s="210"/>
      <c r="E298" s="210"/>
      <c r="F298" s="306"/>
      <c r="G298" s="4"/>
      <c r="H298" s="4"/>
      <c r="I298" s="4"/>
      <c r="J298" s="309"/>
    </row>
    <row r="299" spans="1:10">
      <c r="A299" s="210"/>
      <c r="B299" s="210"/>
      <c r="C299" s="11"/>
      <c r="D299" s="210"/>
      <c r="E299" s="210"/>
      <c r="F299" s="306"/>
      <c r="G299" s="4"/>
      <c r="H299" s="4"/>
      <c r="I299" s="4"/>
      <c r="J299" s="309"/>
    </row>
    <row r="300" spans="1:10">
      <c r="A300" s="210"/>
      <c r="B300" s="210"/>
      <c r="C300" s="11"/>
      <c r="D300" s="210"/>
      <c r="E300" s="210"/>
      <c r="F300" s="306"/>
      <c r="G300" s="4"/>
      <c r="H300" s="4"/>
      <c r="I300" s="4"/>
      <c r="J300" s="309"/>
    </row>
    <row r="301" spans="1:10">
      <c r="A301" s="210"/>
      <c r="B301" s="210"/>
      <c r="C301" s="11"/>
      <c r="D301" s="210"/>
      <c r="E301" s="210"/>
      <c r="F301" s="306"/>
      <c r="G301" s="4"/>
      <c r="H301" s="4"/>
      <c r="I301" s="4"/>
      <c r="J301" s="309"/>
    </row>
    <row r="302" spans="1:10">
      <c r="A302" s="210"/>
      <c r="B302" s="210"/>
      <c r="C302" s="11"/>
      <c r="D302" s="210"/>
      <c r="E302" s="210"/>
      <c r="F302" s="306"/>
      <c r="G302" s="4"/>
      <c r="H302" s="4"/>
      <c r="I302" s="4"/>
      <c r="J302" s="309"/>
    </row>
    <row r="303" spans="1:10">
      <c r="A303" s="210"/>
      <c r="B303" s="210"/>
      <c r="C303" s="11"/>
      <c r="D303" s="210"/>
      <c r="E303" s="210"/>
      <c r="F303" s="306"/>
      <c r="G303" s="4"/>
      <c r="H303" s="4"/>
      <c r="I303" s="4"/>
      <c r="J303" s="309"/>
    </row>
    <row r="304" spans="1:10">
      <c r="A304" s="210"/>
      <c r="B304" s="210"/>
      <c r="C304" s="11"/>
      <c r="D304" s="210"/>
      <c r="E304" s="210"/>
      <c r="F304" s="306"/>
      <c r="G304" s="4"/>
      <c r="H304" s="4"/>
      <c r="I304" s="4"/>
      <c r="J304" s="309"/>
    </row>
    <row r="305" spans="1:10">
      <c r="A305" s="210"/>
      <c r="B305" s="210"/>
      <c r="C305" s="11"/>
      <c r="D305" s="210"/>
      <c r="E305" s="210"/>
      <c r="F305" s="306"/>
      <c r="G305" s="4"/>
      <c r="H305" s="4"/>
      <c r="I305" s="4"/>
      <c r="J305" s="309"/>
    </row>
    <row r="306" spans="1:10">
      <c r="A306" s="210"/>
      <c r="B306" s="210"/>
      <c r="C306" s="11"/>
      <c r="D306" s="210"/>
      <c r="E306" s="210"/>
      <c r="F306" s="306"/>
      <c r="G306" s="4"/>
      <c r="H306" s="4"/>
      <c r="I306" s="4"/>
      <c r="J306" s="309"/>
    </row>
    <row r="307" spans="1:10">
      <c r="A307" s="210"/>
      <c r="B307" s="210"/>
      <c r="C307" s="11"/>
      <c r="D307" s="210"/>
      <c r="E307" s="210"/>
      <c r="F307" s="306"/>
      <c r="G307" s="4"/>
      <c r="H307" s="4"/>
      <c r="I307" s="4"/>
      <c r="J307" s="309"/>
    </row>
    <row r="308" spans="1:10">
      <c r="A308" s="210"/>
      <c r="B308" s="210"/>
      <c r="C308" s="11"/>
      <c r="D308" s="210"/>
      <c r="E308" s="210"/>
      <c r="F308" s="306"/>
      <c r="G308" s="4"/>
      <c r="H308" s="4"/>
      <c r="I308" s="4"/>
      <c r="J308" s="309"/>
    </row>
    <row r="309" spans="1:10">
      <c r="A309" s="210"/>
      <c r="B309" s="210"/>
      <c r="C309" s="11"/>
      <c r="D309" s="210"/>
      <c r="E309" s="210"/>
      <c r="F309" s="306"/>
      <c r="G309" s="4"/>
      <c r="H309" s="4"/>
      <c r="I309" s="4"/>
      <c r="J309" s="309"/>
    </row>
    <row r="310" spans="1:10">
      <c r="A310" s="210"/>
      <c r="B310" s="210"/>
      <c r="C310" s="11"/>
      <c r="D310" s="210"/>
      <c r="E310" s="210"/>
      <c r="F310" s="306"/>
      <c r="G310" s="4"/>
      <c r="H310" s="4"/>
      <c r="I310" s="4"/>
      <c r="J310" s="309"/>
    </row>
    <row r="311" spans="1:10">
      <c r="A311" s="210"/>
      <c r="B311" s="210"/>
      <c r="C311" s="11"/>
      <c r="D311" s="210"/>
      <c r="E311" s="210"/>
      <c r="F311" s="306"/>
      <c r="G311" s="4"/>
      <c r="H311" s="4"/>
      <c r="I311" s="4"/>
      <c r="J311" s="309"/>
    </row>
    <row r="312" spans="1:10">
      <c r="A312" s="210"/>
      <c r="B312" s="210"/>
      <c r="C312" s="11"/>
      <c r="D312" s="210"/>
      <c r="E312" s="210"/>
      <c r="F312" s="306"/>
      <c r="G312" s="4"/>
      <c r="H312" s="4"/>
      <c r="I312" s="4"/>
      <c r="J312" s="309"/>
    </row>
    <row r="313" spans="1:10">
      <c r="A313" s="210"/>
      <c r="B313" s="210"/>
      <c r="C313" s="11"/>
      <c r="D313" s="210"/>
      <c r="E313" s="210"/>
      <c r="F313" s="306"/>
      <c r="G313" s="4"/>
      <c r="H313" s="4"/>
      <c r="I313" s="4"/>
      <c r="J313" s="309"/>
    </row>
    <row r="314" spans="1:10">
      <c r="A314" s="210"/>
      <c r="B314" s="210"/>
      <c r="C314" s="11"/>
      <c r="D314" s="210"/>
      <c r="E314" s="210"/>
      <c r="F314" s="306"/>
      <c r="G314" s="4"/>
      <c r="H314" s="4"/>
      <c r="I314" s="4"/>
      <c r="J314" s="309"/>
    </row>
    <row r="315" spans="1:10">
      <c r="A315" s="210"/>
      <c r="B315" s="210"/>
      <c r="C315" s="11"/>
      <c r="D315" s="210"/>
      <c r="E315" s="210"/>
      <c r="F315" s="306"/>
      <c r="G315" s="4"/>
      <c r="H315" s="4"/>
      <c r="I315" s="4"/>
      <c r="J315" s="309"/>
    </row>
    <row r="316" spans="1:10">
      <c r="A316" s="210"/>
      <c r="B316" s="210"/>
      <c r="C316" s="11"/>
      <c r="D316" s="210"/>
      <c r="E316" s="210"/>
      <c r="F316" s="306"/>
      <c r="G316" s="4"/>
      <c r="H316" s="4"/>
      <c r="I316" s="4"/>
      <c r="J316" s="309"/>
    </row>
    <row r="317" spans="1:10">
      <c r="A317" s="210"/>
      <c r="B317" s="210"/>
      <c r="C317" s="11"/>
      <c r="D317" s="210"/>
      <c r="E317" s="210"/>
      <c r="F317" s="306"/>
      <c r="G317" s="4"/>
      <c r="H317" s="4"/>
      <c r="I317" s="4"/>
      <c r="J317" s="309"/>
    </row>
    <row r="318" spans="1:10">
      <c r="A318" s="210"/>
      <c r="B318" s="210"/>
      <c r="C318" s="11"/>
      <c r="D318" s="210"/>
      <c r="E318" s="210"/>
      <c r="F318" s="306"/>
      <c r="G318" s="4"/>
      <c r="H318" s="4"/>
      <c r="I318" s="4"/>
      <c r="J318" s="309"/>
    </row>
    <row r="319" spans="1:10">
      <c r="A319" s="210"/>
      <c r="B319" s="210"/>
      <c r="C319" s="11"/>
      <c r="D319" s="210"/>
      <c r="E319" s="210"/>
      <c r="F319" s="306"/>
      <c r="G319" s="4"/>
      <c r="H319" s="4"/>
      <c r="I319" s="4"/>
      <c r="J319" s="309"/>
    </row>
    <row r="320" spans="1:10">
      <c r="A320" s="210"/>
      <c r="B320" s="210"/>
      <c r="C320" s="11"/>
      <c r="D320" s="210"/>
      <c r="E320" s="210"/>
      <c r="F320" s="306"/>
      <c r="G320" s="4"/>
      <c r="H320" s="4"/>
      <c r="I320" s="4"/>
      <c r="J320" s="309"/>
    </row>
    <row r="321" spans="1:10">
      <c r="A321" s="210"/>
      <c r="B321" s="210"/>
      <c r="C321" s="11"/>
      <c r="D321" s="210"/>
      <c r="E321" s="210"/>
      <c r="F321" s="306"/>
      <c r="G321" s="4"/>
      <c r="H321" s="4"/>
      <c r="I321" s="4"/>
      <c r="J321" s="309"/>
    </row>
    <row r="322" spans="1:10">
      <c r="A322" s="210"/>
      <c r="B322" s="210"/>
      <c r="C322" s="11"/>
      <c r="D322" s="210"/>
      <c r="E322" s="210"/>
      <c r="F322" s="306"/>
      <c r="G322" s="4"/>
      <c r="H322" s="4"/>
      <c r="I322" s="4"/>
      <c r="J322" s="309"/>
    </row>
    <row r="323" spans="1:10">
      <c r="A323" s="210"/>
      <c r="B323" s="210"/>
      <c r="C323" s="11"/>
      <c r="D323" s="210"/>
      <c r="E323" s="210"/>
      <c r="F323" s="306"/>
      <c r="G323" s="4"/>
      <c r="H323" s="4"/>
      <c r="I323" s="4"/>
      <c r="J323" s="309"/>
    </row>
    <row r="324" spans="1:10">
      <c r="A324" s="210"/>
      <c r="B324" s="210"/>
      <c r="C324" s="11"/>
      <c r="D324" s="210"/>
      <c r="E324" s="210"/>
      <c r="F324" s="306"/>
      <c r="G324" s="4"/>
      <c r="H324" s="4"/>
      <c r="I324" s="4"/>
      <c r="J324" s="309"/>
    </row>
    <row r="325" spans="1:10">
      <c r="A325" s="210"/>
      <c r="B325" s="210"/>
      <c r="C325" s="11"/>
      <c r="D325" s="210"/>
      <c r="E325" s="210"/>
      <c r="F325" s="306"/>
      <c r="G325" s="4"/>
      <c r="H325" s="4"/>
      <c r="I325" s="4"/>
      <c r="J325" s="309"/>
    </row>
    <row r="326" spans="1:10">
      <c r="A326" s="210"/>
      <c r="B326" s="210"/>
      <c r="C326" s="11"/>
      <c r="D326" s="210"/>
      <c r="E326" s="210"/>
      <c r="F326" s="306"/>
      <c r="G326" s="4"/>
      <c r="H326" s="4"/>
      <c r="I326" s="4"/>
      <c r="J326" s="309"/>
    </row>
    <row r="327" spans="1:10">
      <c r="A327" s="210"/>
      <c r="B327" s="210"/>
      <c r="C327" s="11"/>
      <c r="D327" s="210"/>
      <c r="E327" s="210"/>
      <c r="F327" s="306"/>
      <c r="G327" s="4"/>
      <c r="H327" s="4"/>
      <c r="I327" s="4"/>
      <c r="J327" s="309"/>
    </row>
    <row r="328" spans="1:10">
      <c r="A328" s="210"/>
      <c r="B328" s="210"/>
      <c r="C328" s="11"/>
      <c r="D328" s="210"/>
      <c r="E328" s="210"/>
      <c r="F328" s="306"/>
      <c r="G328" s="4"/>
      <c r="H328" s="4"/>
      <c r="I328" s="4"/>
      <c r="J328" s="309"/>
    </row>
    <row r="329" spans="1:10">
      <c r="A329" s="210"/>
      <c r="B329" s="210"/>
      <c r="C329" s="11"/>
      <c r="D329" s="210"/>
      <c r="E329" s="210"/>
      <c r="F329" s="306"/>
      <c r="G329" s="4"/>
      <c r="H329" s="4"/>
      <c r="I329" s="4"/>
      <c r="J329" s="309"/>
    </row>
    <row r="330" spans="1:10">
      <c r="A330" s="210"/>
      <c r="B330" s="210"/>
      <c r="C330" s="11"/>
      <c r="D330" s="210"/>
      <c r="E330" s="210"/>
      <c r="F330" s="306"/>
      <c r="G330" s="4"/>
      <c r="H330" s="4"/>
      <c r="I330" s="4"/>
      <c r="J330" s="309"/>
    </row>
    <row r="331" spans="1:10">
      <c r="A331" s="210"/>
      <c r="B331" s="210"/>
      <c r="C331" s="11"/>
      <c r="D331" s="210"/>
      <c r="E331" s="210"/>
      <c r="F331" s="306"/>
      <c r="G331" s="4"/>
      <c r="H331" s="4"/>
      <c r="I331" s="4"/>
      <c r="J331" s="309"/>
    </row>
    <row r="332" spans="1:10">
      <c r="A332" s="210"/>
      <c r="B332" s="210"/>
      <c r="C332" s="11"/>
      <c r="D332" s="210"/>
      <c r="E332" s="210"/>
      <c r="F332" s="306"/>
      <c r="G332" s="4"/>
      <c r="H332" s="4"/>
      <c r="I332" s="4"/>
      <c r="J332" s="309"/>
    </row>
    <row r="333" spans="1:10">
      <c r="A333" s="210"/>
      <c r="B333" s="210"/>
      <c r="C333" s="11"/>
      <c r="D333" s="210"/>
      <c r="E333" s="210"/>
      <c r="F333" s="306"/>
      <c r="G333" s="4"/>
      <c r="H333" s="4"/>
      <c r="I333" s="4"/>
      <c r="J333" s="309"/>
    </row>
    <row r="334" spans="1:10">
      <c r="A334" s="210"/>
      <c r="B334" s="210"/>
      <c r="C334" s="11"/>
      <c r="D334" s="210"/>
      <c r="E334" s="210"/>
      <c r="F334" s="306"/>
      <c r="G334" s="4"/>
      <c r="H334" s="4"/>
      <c r="I334" s="4"/>
      <c r="J334" s="309"/>
    </row>
    <row r="335" spans="1:10">
      <c r="A335" s="210"/>
      <c r="B335" s="210"/>
      <c r="C335" s="11"/>
      <c r="D335" s="210"/>
      <c r="E335" s="210"/>
      <c r="F335" s="306"/>
      <c r="G335" s="4"/>
      <c r="H335" s="4"/>
      <c r="I335" s="4"/>
      <c r="J335" s="309"/>
    </row>
    <row r="336" spans="1:10">
      <c r="A336" s="210"/>
      <c r="B336" s="210"/>
      <c r="C336" s="11"/>
      <c r="D336" s="210"/>
      <c r="E336" s="210"/>
      <c r="F336" s="306"/>
      <c r="G336" s="4"/>
      <c r="H336" s="4"/>
      <c r="I336" s="4"/>
      <c r="J336" s="309"/>
    </row>
    <row r="337" spans="1:10">
      <c r="A337" s="210"/>
      <c r="B337" s="210"/>
      <c r="C337" s="11"/>
      <c r="D337" s="210"/>
      <c r="E337" s="210"/>
      <c r="F337" s="306"/>
      <c r="G337" s="4"/>
      <c r="H337" s="4"/>
      <c r="I337" s="4"/>
      <c r="J337" s="309"/>
    </row>
    <row r="338" spans="1:10">
      <c r="A338" s="210"/>
      <c r="B338" s="210"/>
      <c r="C338" s="11"/>
      <c r="D338" s="210"/>
      <c r="E338" s="210"/>
      <c r="F338" s="306"/>
      <c r="G338" s="4"/>
      <c r="H338" s="4"/>
      <c r="I338" s="4"/>
      <c r="J338" s="309"/>
    </row>
    <row r="339" spans="1:10">
      <c r="A339" s="210"/>
      <c r="B339" s="210"/>
      <c r="C339" s="11"/>
      <c r="D339" s="210"/>
      <c r="E339" s="210"/>
      <c r="F339" s="306"/>
      <c r="G339" s="4"/>
      <c r="H339" s="4"/>
      <c r="I339" s="4"/>
      <c r="J339" s="309"/>
    </row>
    <row r="340" spans="1:10">
      <c r="A340" s="210"/>
      <c r="B340" s="210"/>
      <c r="C340" s="11"/>
      <c r="D340" s="210"/>
      <c r="E340" s="210"/>
      <c r="F340" s="306"/>
      <c r="G340" s="4"/>
      <c r="H340" s="4"/>
      <c r="I340" s="4"/>
      <c r="J340" s="309"/>
    </row>
    <row r="341" spans="1:10">
      <c r="A341" s="210"/>
      <c r="B341" s="210"/>
      <c r="C341" s="11"/>
      <c r="D341" s="210"/>
      <c r="E341" s="210"/>
      <c r="F341" s="306"/>
      <c r="G341" s="4"/>
      <c r="H341" s="4"/>
      <c r="I341" s="4"/>
      <c r="J341" s="309"/>
    </row>
    <row r="342" spans="1:10">
      <c r="A342" s="210"/>
      <c r="B342" s="210"/>
      <c r="C342" s="11"/>
      <c r="D342" s="210"/>
      <c r="E342" s="210"/>
      <c r="F342" s="306"/>
      <c r="G342" s="4"/>
      <c r="H342" s="4"/>
      <c r="I342" s="4"/>
      <c r="J342" s="309"/>
    </row>
    <row r="343" spans="1:10">
      <c r="A343" s="210"/>
      <c r="B343" s="210"/>
      <c r="C343" s="11"/>
      <c r="D343" s="210"/>
      <c r="E343" s="210"/>
      <c r="F343" s="306"/>
      <c r="G343" s="4"/>
      <c r="H343" s="4"/>
      <c r="I343" s="4"/>
      <c r="J343" s="309"/>
    </row>
    <row r="344" spans="1:10">
      <c r="A344" s="210"/>
      <c r="B344" s="210"/>
      <c r="C344" s="11"/>
      <c r="D344" s="210"/>
      <c r="E344" s="210"/>
      <c r="F344" s="306"/>
      <c r="G344" s="4"/>
      <c r="H344" s="4"/>
      <c r="I344" s="4"/>
      <c r="J344" s="309"/>
    </row>
    <row r="345" spans="1:10">
      <c r="A345" s="210"/>
      <c r="B345" s="210"/>
      <c r="C345" s="11"/>
      <c r="D345" s="210"/>
      <c r="E345" s="210"/>
      <c r="F345" s="306"/>
      <c r="G345" s="4"/>
      <c r="H345" s="4"/>
      <c r="I345" s="4"/>
      <c r="J345" s="309"/>
    </row>
    <row r="346" spans="1:10">
      <c r="A346" s="210"/>
      <c r="B346" s="210"/>
      <c r="C346" s="11"/>
      <c r="D346" s="210"/>
      <c r="E346" s="210"/>
      <c r="F346" s="306"/>
      <c r="G346" s="4"/>
      <c r="H346" s="4"/>
      <c r="I346" s="4"/>
      <c r="J346" s="309"/>
    </row>
    <row r="347" spans="1:10">
      <c r="A347" s="210"/>
      <c r="B347" s="210"/>
      <c r="C347" s="11"/>
      <c r="D347" s="210"/>
      <c r="E347" s="210"/>
      <c r="F347" s="306"/>
      <c r="G347" s="4"/>
      <c r="H347" s="4"/>
      <c r="I347" s="4"/>
      <c r="J347" s="309"/>
    </row>
    <row r="348" spans="1:10">
      <c r="A348" s="210"/>
      <c r="B348" s="210"/>
      <c r="C348" s="11"/>
      <c r="D348" s="210"/>
      <c r="E348" s="210"/>
      <c r="F348" s="306"/>
      <c r="G348" s="4"/>
      <c r="H348" s="4"/>
      <c r="I348" s="4"/>
      <c r="J348" s="309"/>
    </row>
    <row r="349" spans="1:10">
      <c r="A349" s="210"/>
      <c r="B349" s="210"/>
      <c r="C349" s="11"/>
      <c r="D349" s="210"/>
      <c r="E349" s="210"/>
      <c r="F349" s="306"/>
      <c r="G349" s="4"/>
      <c r="H349" s="4"/>
      <c r="I349" s="4"/>
      <c r="J349" s="309"/>
    </row>
    <row r="350" spans="1:10">
      <c r="A350" s="210"/>
      <c r="B350" s="210"/>
      <c r="C350" s="11"/>
      <c r="D350" s="210"/>
      <c r="E350" s="210"/>
      <c r="F350" s="306"/>
      <c r="G350" s="4"/>
      <c r="H350" s="4"/>
      <c r="I350" s="4"/>
      <c r="J350" s="309"/>
    </row>
    <row r="351" spans="1:10">
      <c r="A351" s="210"/>
      <c r="B351" s="210"/>
      <c r="C351" s="11"/>
      <c r="D351" s="210"/>
      <c r="E351" s="210"/>
      <c r="F351" s="306"/>
      <c r="G351" s="4"/>
      <c r="H351" s="4"/>
      <c r="I351" s="4"/>
      <c r="J351" s="309"/>
    </row>
    <row r="352" spans="1:10">
      <c r="A352" s="210"/>
      <c r="B352" s="210"/>
      <c r="C352" s="11"/>
      <c r="D352" s="210"/>
      <c r="E352" s="210"/>
      <c r="F352" s="306"/>
      <c r="G352" s="4"/>
      <c r="H352" s="4"/>
      <c r="I352" s="4"/>
      <c r="J352" s="309"/>
    </row>
    <row r="353" spans="1:10">
      <c r="A353" s="210"/>
      <c r="B353" s="210"/>
      <c r="C353" s="11"/>
      <c r="D353" s="210"/>
      <c r="E353" s="210"/>
      <c r="F353" s="306"/>
      <c r="G353" s="4"/>
      <c r="H353" s="4"/>
      <c r="I353" s="4"/>
      <c r="J353" s="309"/>
    </row>
    <row r="354" spans="1:10">
      <c r="A354" s="210"/>
      <c r="B354" s="210"/>
      <c r="C354" s="11"/>
      <c r="D354" s="210"/>
      <c r="E354" s="210"/>
      <c r="F354" s="306"/>
      <c r="G354" s="4"/>
      <c r="H354" s="4"/>
      <c r="I354" s="4"/>
      <c r="J354" s="309"/>
    </row>
    <row r="355" spans="1:10">
      <c r="A355" s="210"/>
      <c r="B355" s="210"/>
      <c r="C355" s="11"/>
      <c r="D355" s="210"/>
      <c r="E355" s="210"/>
      <c r="F355" s="306"/>
      <c r="G355" s="4"/>
      <c r="H355" s="4"/>
      <c r="I355" s="4"/>
      <c r="J355" s="309"/>
    </row>
    <row r="356" spans="1:10">
      <c r="A356" s="210"/>
      <c r="B356" s="210"/>
      <c r="C356" s="11"/>
      <c r="D356" s="210"/>
      <c r="E356" s="210"/>
      <c r="F356" s="306"/>
      <c r="G356" s="4"/>
      <c r="H356" s="4"/>
      <c r="I356" s="4"/>
      <c r="J356" s="309"/>
    </row>
    <row r="357" spans="1:10">
      <c r="A357" s="210"/>
      <c r="B357" s="210"/>
      <c r="C357" s="11"/>
      <c r="D357" s="210"/>
      <c r="E357" s="210"/>
      <c r="F357" s="306"/>
      <c r="G357" s="4"/>
      <c r="H357" s="4"/>
      <c r="I357" s="4"/>
      <c r="J357" s="309"/>
    </row>
    <row r="358" spans="1:10">
      <c r="A358" s="210"/>
      <c r="B358" s="210"/>
      <c r="C358" s="11"/>
      <c r="D358" s="210"/>
      <c r="E358" s="210"/>
      <c r="F358" s="306"/>
      <c r="G358" s="4"/>
      <c r="H358" s="4"/>
      <c r="I358" s="4"/>
      <c r="J358" s="309"/>
    </row>
    <row r="359" spans="1:10">
      <c r="A359" s="210"/>
      <c r="B359" s="210"/>
      <c r="C359" s="11"/>
      <c r="D359" s="210"/>
      <c r="E359" s="210"/>
      <c r="F359" s="306"/>
      <c r="G359" s="4"/>
      <c r="H359" s="4"/>
      <c r="I359" s="4"/>
      <c r="J359" s="309"/>
    </row>
    <row r="360" spans="1:10">
      <c r="A360" s="210"/>
      <c r="B360" s="210"/>
      <c r="C360" s="11"/>
      <c r="D360" s="210"/>
      <c r="E360" s="210"/>
      <c r="F360" s="306"/>
      <c r="G360" s="4"/>
      <c r="H360" s="4"/>
      <c r="I360" s="4"/>
      <c r="J360" s="309"/>
    </row>
    <row r="361" spans="1:10">
      <c r="A361" s="210"/>
      <c r="B361" s="210"/>
      <c r="C361" s="11"/>
      <c r="D361" s="210"/>
      <c r="E361" s="210"/>
      <c r="F361" s="306"/>
      <c r="G361" s="4"/>
      <c r="H361" s="4"/>
      <c r="I361" s="4"/>
      <c r="J361" s="309"/>
    </row>
    <row r="362" spans="1:10">
      <c r="A362" s="210"/>
      <c r="B362" s="210"/>
      <c r="C362" s="11"/>
      <c r="D362" s="210"/>
      <c r="E362" s="210"/>
      <c r="F362" s="306"/>
      <c r="G362" s="4"/>
      <c r="H362" s="4"/>
      <c r="I362" s="4"/>
      <c r="J362" s="309"/>
    </row>
    <row r="363" spans="1:10">
      <c r="A363" s="210"/>
      <c r="B363" s="210"/>
      <c r="C363" s="11"/>
      <c r="D363" s="210"/>
      <c r="E363" s="210"/>
      <c r="F363" s="306"/>
      <c r="G363" s="4"/>
      <c r="H363" s="4"/>
      <c r="I363" s="4"/>
      <c r="J363" s="309"/>
    </row>
    <row r="364" spans="1:10">
      <c r="A364" s="210"/>
      <c r="B364" s="210"/>
      <c r="C364" s="11"/>
      <c r="D364" s="210"/>
      <c r="E364" s="210"/>
      <c r="F364" s="306"/>
      <c r="G364" s="4"/>
      <c r="H364" s="4"/>
      <c r="I364" s="4"/>
      <c r="J364" s="309"/>
    </row>
    <row r="365" spans="1:10">
      <c r="A365" s="210"/>
      <c r="B365" s="210"/>
      <c r="C365" s="11"/>
      <c r="D365" s="210"/>
      <c r="E365" s="210"/>
      <c r="F365" s="306"/>
      <c r="G365" s="4"/>
      <c r="H365" s="4"/>
      <c r="I365" s="4"/>
      <c r="J365" s="309"/>
    </row>
    <row r="366" spans="1:10">
      <c r="A366" s="210"/>
      <c r="B366" s="210"/>
      <c r="C366" s="11"/>
      <c r="D366" s="210"/>
      <c r="E366" s="210"/>
      <c r="F366" s="306"/>
      <c r="G366" s="4"/>
      <c r="H366" s="4"/>
      <c r="I366" s="4"/>
      <c r="J366" s="309"/>
    </row>
    <row r="367" spans="1:10">
      <c r="A367" s="210"/>
      <c r="B367" s="210"/>
      <c r="C367" s="11"/>
      <c r="D367" s="210"/>
      <c r="E367" s="210"/>
      <c r="F367" s="306"/>
      <c r="G367" s="4"/>
      <c r="H367" s="4"/>
      <c r="I367" s="4"/>
      <c r="J367" s="309"/>
    </row>
    <row r="368" spans="1:10">
      <c r="A368" s="210"/>
      <c r="B368" s="210"/>
      <c r="C368" s="11"/>
      <c r="D368" s="210"/>
      <c r="E368" s="210"/>
      <c r="F368" s="306"/>
      <c r="G368" s="4"/>
      <c r="H368" s="4"/>
      <c r="I368" s="4"/>
      <c r="J368" s="309"/>
    </row>
    <row r="369" spans="1:10">
      <c r="A369" s="210"/>
      <c r="B369" s="210"/>
      <c r="C369" s="11"/>
      <c r="D369" s="210"/>
      <c r="E369" s="210"/>
      <c r="F369" s="306"/>
      <c r="G369" s="4"/>
      <c r="H369" s="4"/>
      <c r="I369" s="4"/>
      <c r="J369" s="309"/>
    </row>
    <row r="370" spans="1:10">
      <c r="A370" s="210"/>
      <c r="B370" s="210"/>
      <c r="C370" s="11"/>
      <c r="D370" s="210"/>
      <c r="E370" s="210"/>
      <c r="F370" s="306"/>
      <c r="G370" s="4"/>
      <c r="H370" s="4"/>
      <c r="I370" s="4"/>
      <c r="J370" s="309"/>
    </row>
    <row r="371" spans="1:10">
      <c r="A371" s="210"/>
      <c r="B371" s="210"/>
      <c r="C371" s="11"/>
      <c r="D371" s="210"/>
      <c r="E371" s="210"/>
      <c r="F371" s="306"/>
      <c r="G371" s="4"/>
      <c r="H371" s="4"/>
      <c r="I371" s="4"/>
      <c r="J371" s="309"/>
    </row>
    <row r="372" spans="1:10">
      <c r="A372" s="210"/>
      <c r="B372" s="210"/>
      <c r="C372" s="11"/>
      <c r="D372" s="210"/>
      <c r="E372" s="210"/>
      <c r="F372" s="306"/>
      <c r="G372" s="4"/>
      <c r="H372" s="4"/>
      <c r="I372" s="4"/>
      <c r="J372" s="309"/>
    </row>
    <row r="373" spans="1:10">
      <c r="A373" s="210"/>
      <c r="B373" s="210"/>
      <c r="C373" s="11"/>
      <c r="D373" s="210"/>
      <c r="E373" s="210"/>
      <c r="F373" s="306"/>
      <c r="G373" s="4"/>
      <c r="H373" s="4"/>
      <c r="I373" s="4"/>
      <c r="J373" s="309"/>
    </row>
    <row r="374" spans="1:10">
      <c r="A374" s="210"/>
      <c r="B374" s="210"/>
      <c r="C374" s="11"/>
      <c r="D374" s="210"/>
      <c r="E374" s="210"/>
      <c r="F374" s="306"/>
      <c r="G374" s="4"/>
      <c r="H374" s="4"/>
      <c r="I374" s="4"/>
      <c r="J374" s="309"/>
    </row>
    <row r="375" spans="1:10">
      <c r="A375" s="210"/>
      <c r="B375" s="210"/>
      <c r="C375" s="11"/>
      <c r="D375" s="210"/>
      <c r="E375" s="210"/>
      <c r="F375" s="306"/>
      <c r="G375" s="4"/>
      <c r="H375" s="4"/>
      <c r="I375" s="4"/>
      <c r="J375" s="309"/>
    </row>
    <row r="376" spans="1:10">
      <c r="A376" s="210"/>
      <c r="B376" s="210"/>
      <c r="C376" s="11"/>
      <c r="D376" s="210"/>
      <c r="E376" s="210"/>
      <c r="F376" s="306"/>
      <c r="G376" s="4"/>
      <c r="H376" s="4"/>
      <c r="I376" s="4"/>
      <c r="J376" s="309"/>
    </row>
    <row r="377" spans="1:10">
      <c r="A377" s="210"/>
      <c r="B377" s="210"/>
      <c r="C377" s="11"/>
      <c r="D377" s="210"/>
      <c r="E377" s="210"/>
      <c r="F377" s="306"/>
      <c r="G377" s="4"/>
      <c r="H377" s="4"/>
      <c r="I377" s="4"/>
      <c r="J377" s="309"/>
    </row>
    <row r="378" spans="1:10">
      <c r="A378" s="210"/>
      <c r="B378" s="210"/>
      <c r="C378" s="11"/>
      <c r="D378" s="210"/>
      <c r="E378" s="210"/>
      <c r="F378" s="306"/>
      <c r="G378" s="4"/>
      <c r="H378" s="4"/>
      <c r="I378" s="4"/>
      <c r="J378" s="309"/>
    </row>
    <row r="379" spans="1:10">
      <c r="A379" s="210"/>
      <c r="B379" s="210"/>
      <c r="C379" s="11"/>
      <c r="D379" s="210"/>
      <c r="E379" s="210"/>
      <c r="F379" s="306"/>
      <c r="G379" s="4"/>
      <c r="H379" s="4"/>
      <c r="I379" s="4"/>
      <c r="J379" s="309"/>
    </row>
    <row r="380" spans="1:10">
      <c r="A380" s="210"/>
      <c r="B380" s="210"/>
      <c r="C380" s="11"/>
      <c r="D380" s="210"/>
      <c r="E380" s="210"/>
      <c r="F380" s="306"/>
      <c r="G380" s="4"/>
      <c r="H380" s="4"/>
      <c r="I380" s="4"/>
      <c r="J380" s="309"/>
    </row>
    <row r="381" spans="1:10">
      <c r="A381" s="210"/>
      <c r="B381" s="210"/>
      <c r="C381" s="11"/>
      <c r="D381" s="210"/>
      <c r="E381" s="210"/>
      <c r="F381" s="306"/>
      <c r="G381" s="4"/>
      <c r="H381" s="4"/>
      <c r="I381" s="4"/>
      <c r="J381" s="309"/>
    </row>
    <row r="382" spans="1:10">
      <c r="A382" s="210"/>
      <c r="B382" s="210"/>
      <c r="C382" s="11"/>
      <c r="D382" s="210"/>
      <c r="E382" s="210"/>
      <c r="F382" s="306"/>
      <c r="G382" s="4"/>
      <c r="H382" s="4"/>
      <c r="I382" s="4"/>
      <c r="J382" s="309"/>
    </row>
    <row r="383" spans="1:10">
      <c r="A383" s="210"/>
      <c r="B383" s="210"/>
      <c r="C383" s="11"/>
      <c r="D383" s="210"/>
      <c r="E383" s="210"/>
      <c r="F383" s="306"/>
      <c r="G383" s="4"/>
      <c r="H383" s="4"/>
      <c r="I383" s="4"/>
      <c r="J383" s="309"/>
    </row>
    <row r="384" spans="1:10">
      <c r="A384" s="210"/>
      <c r="B384" s="210"/>
      <c r="C384" s="11"/>
      <c r="D384" s="210"/>
      <c r="E384" s="210"/>
      <c r="F384" s="306"/>
      <c r="G384" s="4"/>
      <c r="H384" s="4"/>
      <c r="I384" s="4"/>
      <c r="J384" s="309"/>
    </row>
    <row r="385" spans="1:10">
      <c r="A385" s="210"/>
      <c r="B385" s="210"/>
      <c r="C385" s="11"/>
      <c r="D385" s="210"/>
      <c r="E385" s="210"/>
      <c r="F385" s="306"/>
      <c r="G385" s="4"/>
      <c r="H385" s="4"/>
      <c r="I385" s="4"/>
      <c r="J385" s="309"/>
    </row>
    <row r="386" spans="1:10">
      <c r="A386" s="210"/>
      <c r="B386" s="210"/>
      <c r="C386" s="11"/>
      <c r="D386" s="210"/>
      <c r="E386" s="210"/>
      <c r="F386" s="306"/>
      <c r="G386" s="4"/>
      <c r="H386" s="4"/>
      <c r="I386" s="4"/>
      <c r="J386" s="309"/>
    </row>
    <row r="387" spans="1:10">
      <c r="A387" s="210"/>
      <c r="B387" s="210"/>
      <c r="C387" s="11"/>
      <c r="D387" s="210"/>
      <c r="E387" s="210"/>
      <c r="F387" s="306"/>
      <c r="G387" s="4"/>
      <c r="H387" s="4"/>
      <c r="I387" s="4"/>
      <c r="J387" s="309"/>
    </row>
    <row r="388" spans="1:10">
      <c r="A388" s="208"/>
      <c r="B388" s="210"/>
      <c r="C388" s="11"/>
      <c r="D388" s="210"/>
      <c r="E388" s="210"/>
      <c r="F388" s="306"/>
      <c r="G388" s="4"/>
      <c r="H388" s="4"/>
      <c r="I388" s="4"/>
      <c r="J388" s="309"/>
    </row>
    <row r="389" spans="1:10">
      <c r="A389" s="208"/>
      <c r="B389" s="210"/>
      <c r="C389" s="11"/>
      <c r="D389" s="210"/>
      <c r="E389" s="210"/>
      <c r="F389" s="306"/>
      <c r="G389" s="4"/>
      <c r="H389" s="4"/>
      <c r="I389" s="4"/>
      <c r="J389" s="309"/>
    </row>
    <row r="390" spans="1:10">
      <c r="A390" s="208"/>
      <c r="B390" s="210"/>
      <c r="C390" s="11"/>
      <c r="D390" s="210"/>
      <c r="E390" s="210"/>
      <c r="F390" s="307"/>
      <c r="G390" s="4"/>
      <c r="H390" s="4"/>
      <c r="I390" s="4"/>
      <c r="J390" s="309"/>
    </row>
    <row r="391" spans="1:10">
      <c r="A391" s="208"/>
      <c r="B391" s="210"/>
      <c r="C391" s="11"/>
      <c r="D391" s="210"/>
      <c r="E391" s="210"/>
      <c r="F391" s="307"/>
      <c r="G391" s="4"/>
      <c r="H391" s="4"/>
      <c r="I391" s="4"/>
      <c r="J391" s="309"/>
    </row>
    <row r="392" spans="1:10">
      <c r="A392" s="208"/>
      <c r="B392" s="210"/>
      <c r="C392" s="11"/>
      <c r="D392" s="210"/>
      <c r="E392" s="210"/>
      <c r="F392" s="307"/>
      <c r="G392" s="4"/>
      <c r="H392" s="4"/>
      <c r="I392" s="4"/>
      <c r="J392" s="309"/>
    </row>
    <row r="393" spans="1:10">
      <c r="A393" s="208"/>
      <c r="B393" s="210"/>
      <c r="C393" s="11"/>
      <c r="D393" s="210"/>
      <c r="E393" s="210"/>
      <c r="F393" s="307"/>
      <c r="G393" s="4"/>
      <c r="H393" s="4"/>
      <c r="I393" s="4"/>
      <c r="J393" s="309"/>
    </row>
    <row r="394" spans="1:10">
      <c r="A394" s="208"/>
      <c r="B394" s="210"/>
      <c r="C394" s="11"/>
      <c r="D394" s="210"/>
      <c r="E394" s="210"/>
      <c r="F394" s="307"/>
      <c r="G394" s="4"/>
      <c r="H394" s="4"/>
      <c r="I394" s="4"/>
      <c r="J394" s="309"/>
    </row>
    <row r="395" spans="1:10">
      <c r="A395" s="208"/>
      <c r="B395" s="210"/>
      <c r="C395" s="11"/>
      <c r="D395" s="210"/>
      <c r="E395" s="210"/>
      <c r="F395" s="307"/>
      <c r="G395" s="4"/>
      <c r="H395" s="4"/>
      <c r="I395" s="4"/>
      <c r="J395" s="309"/>
    </row>
    <row r="396" spans="1:10">
      <c r="A396" s="208"/>
      <c r="B396" s="210"/>
      <c r="C396" s="11"/>
      <c r="D396" s="210"/>
      <c r="E396" s="210"/>
      <c r="F396" s="307"/>
      <c r="G396" s="4"/>
      <c r="H396" s="4"/>
      <c r="I396" s="4"/>
      <c r="J396" s="309"/>
    </row>
    <row r="397" spans="1:10">
      <c r="A397" s="208"/>
      <c r="B397" s="210"/>
      <c r="C397" s="11"/>
      <c r="D397" s="210"/>
      <c r="E397" s="210"/>
      <c r="F397" s="307"/>
      <c r="G397" s="4"/>
      <c r="H397" s="4"/>
      <c r="I397" s="4"/>
      <c r="J397" s="309"/>
    </row>
    <row r="398" spans="1:10">
      <c r="A398" s="208"/>
      <c r="B398" s="210"/>
      <c r="C398" s="11"/>
      <c r="D398" s="210"/>
      <c r="E398" s="210"/>
      <c r="F398" s="307"/>
      <c r="G398" s="4"/>
      <c r="H398" s="4"/>
      <c r="I398" s="4"/>
      <c r="J398" s="309"/>
    </row>
    <row r="399" spans="1:10">
      <c r="A399" s="208"/>
      <c r="B399" s="210"/>
      <c r="C399" s="11"/>
      <c r="D399" s="210"/>
      <c r="E399" s="210"/>
      <c r="F399" s="307"/>
      <c r="G399" s="4"/>
      <c r="H399" s="4"/>
      <c r="I399" s="4"/>
      <c r="J399" s="309"/>
    </row>
    <row r="400" spans="1:10">
      <c r="A400" s="208"/>
      <c r="B400" s="210"/>
      <c r="C400" s="11"/>
      <c r="D400" s="210"/>
      <c r="E400" s="210"/>
      <c r="F400" s="307"/>
      <c r="G400" s="4"/>
      <c r="H400" s="4"/>
      <c r="I400" s="4"/>
      <c r="J400" s="309"/>
    </row>
    <row r="401" spans="1:10">
      <c r="A401" s="208"/>
      <c r="B401" s="210"/>
      <c r="C401" s="11"/>
      <c r="D401" s="210"/>
      <c r="E401" s="210"/>
      <c r="F401" s="307"/>
      <c r="G401" s="4"/>
      <c r="H401" s="4"/>
      <c r="I401" s="4"/>
      <c r="J401" s="309"/>
    </row>
    <row r="402" spans="1:10">
      <c r="A402" s="208"/>
      <c r="B402" s="210"/>
      <c r="C402" s="11"/>
      <c r="D402" s="210"/>
      <c r="E402" s="210"/>
      <c r="F402" s="307"/>
      <c r="G402" s="4"/>
      <c r="H402" s="4"/>
      <c r="I402" s="4"/>
      <c r="J402" s="309"/>
    </row>
    <row r="403" spans="1:10">
      <c r="A403" s="208"/>
      <c r="B403" s="210"/>
      <c r="C403" s="11"/>
      <c r="D403" s="210"/>
      <c r="E403" s="210"/>
      <c r="F403" s="307"/>
      <c r="G403" s="4"/>
      <c r="H403" s="4"/>
      <c r="I403" s="4"/>
      <c r="J403" s="309"/>
    </row>
    <row r="404" spans="1:10">
      <c r="A404" s="208"/>
      <c r="B404" s="210"/>
      <c r="C404" s="11"/>
      <c r="D404" s="210"/>
      <c r="E404" s="210"/>
      <c r="F404" s="307"/>
      <c r="G404" s="4"/>
      <c r="H404" s="4"/>
      <c r="I404" s="4"/>
      <c r="J404" s="309"/>
    </row>
    <row r="405" spans="1:10">
      <c r="A405" s="208"/>
      <c r="B405" s="210"/>
      <c r="C405" s="11"/>
      <c r="D405" s="210"/>
      <c r="E405" s="210"/>
      <c r="F405" s="307"/>
      <c r="G405" s="4"/>
      <c r="H405" s="4"/>
      <c r="I405" s="4"/>
      <c r="J405" s="309"/>
    </row>
    <row r="406" spans="1:10">
      <c r="A406" s="208"/>
      <c r="B406" s="210"/>
      <c r="C406" s="11"/>
      <c r="D406" s="210"/>
      <c r="E406" s="210"/>
      <c r="F406" s="307"/>
      <c r="G406" s="4"/>
      <c r="H406" s="4"/>
      <c r="I406" s="4"/>
      <c r="J406" s="309"/>
    </row>
    <row r="407" spans="1:10">
      <c r="A407" s="208"/>
      <c r="B407" s="210"/>
      <c r="C407" s="11"/>
      <c r="D407" s="210"/>
      <c r="E407" s="210"/>
      <c r="F407" s="307"/>
      <c r="G407" s="4"/>
      <c r="H407" s="4"/>
      <c r="I407" s="4"/>
      <c r="J407" s="309"/>
    </row>
    <row r="408" spans="1:10">
      <c r="A408" s="208"/>
      <c r="B408" s="210"/>
      <c r="C408" s="11"/>
      <c r="D408" s="210"/>
      <c r="E408" s="210"/>
      <c r="F408" s="307"/>
      <c r="G408" s="4"/>
      <c r="H408" s="4"/>
      <c r="I408" s="4"/>
      <c r="J408" s="309"/>
    </row>
    <row r="409" spans="1:10">
      <c r="A409" s="208"/>
      <c r="B409" s="210"/>
      <c r="C409" s="11"/>
      <c r="D409" s="210"/>
      <c r="E409" s="210"/>
      <c r="F409" s="307"/>
      <c r="G409" s="4"/>
      <c r="H409" s="4"/>
      <c r="I409" s="4"/>
      <c r="J409" s="309"/>
    </row>
    <row r="410" spans="1:10">
      <c r="A410" s="208"/>
      <c r="B410" s="210"/>
      <c r="C410" s="11"/>
      <c r="D410" s="210"/>
      <c r="E410" s="210"/>
      <c r="F410" s="307"/>
      <c r="G410" s="4"/>
      <c r="H410" s="4"/>
      <c r="I410" s="4"/>
      <c r="J410" s="309"/>
    </row>
    <row r="411" spans="1:10">
      <c r="A411" s="208"/>
      <c r="B411" s="210"/>
      <c r="C411" s="11"/>
      <c r="D411" s="210"/>
      <c r="E411" s="210"/>
      <c r="F411" s="307"/>
      <c r="G411" s="4"/>
      <c r="H411" s="4"/>
      <c r="I411" s="4"/>
      <c r="J411" s="309"/>
    </row>
    <row r="412" spans="1:10">
      <c r="A412" s="208"/>
      <c r="B412" s="210"/>
      <c r="C412" s="11"/>
      <c r="D412" s="210"/>
      <c r="E412" s="210"/>
      <c r="F412" s="307"/>
      <c r="G412" s="4"/>
      <c r="H412" s="4"/>
      <c r="I412" s="4"/>
      <c r="J412" s="309"/>
    </row>
    <row r="413" spans="1:10">
      <c r="A413" s="208"/>
      <c r="B413" s="210"/>
      <c r="C413" s="11"/>
      <c r="D413" s="210"/>
      <c r="E413" s="210"/>
      <c r="F413" s="307"/>
      <c r="G413" s="4"/>
      <c r="H413" s="4"/>
      <c r="I413" s="4"/>
      <c r="J413" s="309"/>
    </row>
    <row r="414" spans="1:10">
      <c r="A414" s="208"/>
      <c r="B414" s="210"/>
      <c r="C414" s="11"/>
      <c r="D414" s="210"/>
      <c r="E414" s="210"/>
      <c r="F414" s="307"/>
      <c r="G414" s="4"/>
      <c r="H414" s="4"/>
      <c r="I414" s="4"/>
      <c r="J414" s="309"/>
    </row>
    <row r="415" spans="1:10">
      <c r="A415" s="208"/>
      <c r="B415" s="210"/>
      <c r="C415" s="11"/>
      <c r="D415" s="210"/>
      <c r="E415" s="210"/>
      <c r="F415" s="307"/>
      <c r="G415" s="4"/>
      <c r="H415" s="4"/>
      <c r="I415" s="4"/>
      <c r="J415" s="309"/>
    </row>
    <row r="416" spans="1:10">
      <c r="A416" s="208"/>
      <c r="B416" s="210"/>
      <c r="C416" s="11"/>
      <c r="D416" s="210"/>
      <c r="E416" s="210"/>
      <c r="F416" s="307"/>
      <c r="G416" s="4"/>
      <c r="H416" s="4"/>
      <c r="I416" s="4"/>
      <c r="J416" s="309"/>
    </row>
    <row r="417" spans="1:10">
      <c r="A417" s="208"/>
      <c r="B417" s="210"/>
      <c r="C417" s="11"/>
      <c r="D417" s="210"/>
      <c r="E417" s="210"/>
      <c r="F417" s="307"/>
      <c r="G417" s="4"/>
      <c r="H417" s="4"/>
      <c r="I417" s="4"/>
      <c r="J417" s="309"/>
    </row>
    <row r="418" spans="1:10">
      <c r="A418" s="208"/>
      <c r="B418" s="210"/>
      <c r="C418" s="11"/>
      <c r="D418" s="210"/>
      <c r="E418" s="210"/>
      <c r="F418" s="307"/>
      <c r="G418" s="4"/>
      <c r="H418" s="4"/>
      <c r="I418" s="4"/>
      <c r="J418" s="309"/>
    </row>
    <row r="419" spans="1:10">
      <c r="A419" s="208"/>
      <c r="B419" s="210"/>
      <c r="C419" s="11"/>
      <c r="D419" s="210"/>
      <c r="E419" s="210"/>
      <c r="F419" s="307"/>
      <c r="G419" s="4"/>
      <c r="H419" s="4"/>
      <c r="I419" s="4"/>
      <c r="J419" s="309"/>
    </row>
    <row r="420" spans="1:10">
      <c r="A420" s="208"/>
      <c r="B420" s="210"/>
      <c r="C420" s="11"/>
      <c r="D420" s="210"/>
      <c r="E420" s="210"/>
      <c r="F420" s="307"/>
      <c r="G420" s="4"/>
      <c r="H420" s="4"/>
      <c r="I420" s="4"/>
      <c r="J420" s="309"/>
    </row>
    <row r="421" spans="1:10">
      <c r="A421" s="208"/>
      <c r="B421" s="210"/>
      <c r="C421" s="11"/>
      <c r="D421" s="210"/>
      <c r="E421" s="210"/>
      <c r="F421" s="307"/>
      <c r="G421" s="4"/>
      <c r="H421" s="4"/>
      <c r="I421" s="4"/>
      <c r="J421" s="309"/>
    </row>
    <row r="422" spans="1:10">
      <c r="A422" s="208"/>
      <c r="B422" s="210"/>
      <c r="C422" s="11"/>
      <c r="D422" s="210"/>
      <c r="E422" s="210"/>
      <c r="F422" s="307"/>
      <c r="G422" s="4"/>
      <c r="H422" s="4"/>
      <c r="I422" s="4"/>
      <c r="J422" s="309"/>
    </row>
    <row r="423" spans="1:10">
      <c r="A423" s="208"/>
      <c r="B423" s="210"/>
      <c r="C423" s="11"/>
      <c r="D423" s="210"/>
      <c r="E423" s="210"/>
      <c r="F423" s="307"/>
      <c r="G423" s="4"/>
      <c r="H423" s="4"/>
      <c r="I423" s="4"/>
      <c r="J423" s="309"/>
    </row>
    <row r="424" spans="1:10">
      <c r="A424" s="208"/>
      <c r="B424" s="210"/>
      <c r="C424" s="11"/>
      <c r="D424" s="210"/>
      <c r="E424" s="210"/>
      <c r="F424" s="307"/>
      <c r="G424" s="4"/>
      <c r="H424" s="4"/>
      <c r="I424" s="4"/>
      <c r="J424" s="309"/>
    </row>
    <row r="425" spans="1:10">
      <c r="A425" s="208"/>
      <c r="B425" s="210"/>
      <c r="C425" s="11"/>
      <c r="D425" s="210"/>
      <c r="E425" s="210"/>
      <c r="F425" s="307"/>
      <c r="G425" s="4"/>
      <c r="H425" s="4"/>
      <c r="I425" s="4"/>
      <c r="J425" s="309"/>
    </row>
    <row r="426" spans="1:10">
      <c r="A426" s="208"/>
      <c r="B426" s="210"/>
      <c r="C426" s="11"/>
      <c r="D426" s="210"/>
      <c r="E426" s="210"/>
      <c r="F426" s="307"/>
      <c r="G426" s="4"/>
      <c r="H426" s="4"/>
      <c r="I426" s="4"/>
      <c r="J426" s="309"/>
    </row>
    <row r="427" spans="1:10">
      <c r="A427" s="208"/>
      <c r="B427" s="210"/>
      <c r="C427" s="11"/>
      <c r="D427" s="210"/>
      <c r="E427" s="210"/>
      <c r="F427" s="307"/>
      <c r="G427" s="4"/>
      <c r="H427" s="4"/>
      <c r="I427" s="4"/>
      <c r="J427" s="309"/>
    </row>
    <row r="428" spans="1:10">
      <c r="A428" s="208"/>
      <c r="B428" s="210"/>
      <c r="C428" s="11"/>
      <c r="D428" s="210"/>
      <c r="E428" s="210"/>
      <c r="F428" s="307"/>
      <c r="G428" s="4"/>
      <c r="H428" s="4"/>
      <c r="I428" s="4"/>
      <c r="J428" s="309"/>
    </row>
    <row r="429" spans="1:10">
      <c r="A429" s="208"/>
      <c r="B429" s="210"/>
      <c r="C429" s="11"/>
      <c r="D429" s="210"/>
      <c r="E429" s="210"/>
      <c r="F429" s="307"/>
      <c r="G429" s="4"/>
      <c r="H429" s="4"/>
      <c r="I429" s="4"/>
      <c r="J429" s="309"/>
    </row>
    <row r="430" spans="1:10">
      <c r="A430" s="208"/>
      <c r="B430" s="210"/>
      <c r="C430" s="11"/>
      <c r="D430" s="210"/>
      <c r="E430" s="210"/>
      <c r="F430" s="307"/>
      <c r="G430" s="4"/>
      <c r="H430" s="4"/>
      <c r="I430" s="4"/>
      <c r="J430" s="309"/>
    </row>
    <row r="431" spans="1:10">
      <c r="A431" s="208"/>
      <c r="B431" s="210"/>
      <c r="C431" s="11"/>
      <c r="D431" s="210"/>
      <c r="E431" s="210"/>
      <c r="F431" s="307"/>
      <c r="G431" s="4"/>
      <c r="H431" s="4"/>
      <c r="I431" s="4"/>
      <c r="J431" s="309"/>
    </row>
    <row r="432" spans="1:10">
      <c r="A432" s="208"/>
      <c r="B432" s="210"/>
      <c r="C432" s="11"/>
      <c r="D432" s="210"/>
      <c r="E432" s="210"/>
      <c r="F432" s="307"/>
      <c r="G432" s="4"/>
      <c r="H432" s="4"/>
      <c r="I432" s="4"/>
      <c r="J432" s="309"/>
    </row>
    <row r="433" spans="1:10">
      <c r="A433" s="208"/>
      <c r="B433" s="210"/>
      <c r="C433" s="11"/>
      <c r="D433" s="210"/>
      <c r="E433" s="210"/>
      <c r="F433" s="307"/>
      <c r="G433" s="4"/>
      <c r="H433" s="4"/>
      <c r="I433" s="4"/>
      <c r="J433" s="309"/>
    </row>
    <row r="434" spans="1:10">
      <c r="A434" s="208"/>
      <c r="B434" s="210"/>
      <c r="C434" s="11"/>
      <c r="D434" s="210"/>
      <c r="E434" s="210"/>
      <c r="F434" s="307"/>
      <c r="G434" s="4"/>
      <c r="H434" s="4"/>
      <c r="I434" s="4"/>
      <c r="J434" s="309"/>
    </row>
    <row r="435" spans="1:10">
      <c r="A435" s="208"/>
      <c r="B435" s="210"/>
      <c r="C435" s="11"/>
      <c r="D435" s="210"/>
      <c r="E435" s="210"/>
      <c r="F435" s="307"/>
      <c r="G435" s="4"/>
      <c r="H435" s="4"/>
      <c r="I435" s="4"/>
      <c r="J435" s="309"/>
    </row>
    <row r="436" spans="1:10">
      <c r="A436" s="208"/>
      <c r="B436" s="210"/>
      <c r="C436" s="11"/>
      <c r="D436" s="210"/>
      <c r="E436" s="210"/>
      <c r="F436" s="307"/>
      <c r="G436" s="4"/>
      <c r="H436" s="4"/>
      <c r="I436" s="4"/>
      <c r="J436" s="309"/>
    </row>
    <row r="437" spans="1:10">
      <c r="A437" s="208"/>
      <c r="B437" s="210"/>
      <c r="C437" s="11"/>
      <c r="D437" s="210"/>
      <c r="E437" s="210"/>
      <c r="F437" s="307"/>
      <c r="G437" s="4"/>
      <c r="H437" s="4"/>
      <c r="I437" s="4"/>
      <c r="J437" s="309"/>
    </row>
    <row r="438" spans="1:10">
      <c r="A438" s="208"/>
      <c r="B438" s="210"/>
      <c r="C438" s="11"/>
      <c r="D438" s="210"/>
      <c r="E438" s="210"/>
      <c r="F438" s="307"/>
      <c r="G438" s="4"/>
      <c r="H438" s="4"/>
      <c r="I438" s="4"/>
      <c r="J438" s="309"/>
    </row>
    <row r="439" spans="1:10">
      <c r="A439" s="208"/>
      <c r="B439" s="210"/>
      <c r="C439" s="11"/>
      <c r="D439" s="210"/>
      <c r="E439" s="210"/>
      <c r="F439" s="307"/>
      <c r="G439" s="4"/>
      <c r="H439" s="4"/>
      <c r="I439" s="4"/>
      <c r="J439" s="309"/>
    </row>
    <row r="440" spans="1:10">
      <c r="A440" s="208"/>
      <c r="B440" s="210"/>
      <c r="C440" s="11"/>
      <c r="D440" s="210"/>
      <c r="E440" s="210"/>
      <c r="F440" s="307"/>
      <c r="G440" s="4"/>
      <c r="H440" s="4"/>
      <c r="I440" s="4"/>
      <c r="J440" s="309"/>
    </row>
    <row r="441" spans="1:10">
      <c r="A441" s="208"/>
      <c r="B441" s="210"/>
      <c r="C441" s="11"/>
      <c r="D441" s="210"/>
      <c r="E441" s="210"/>
      <c r="F441" s="307"/>
      <c r="G441" s="4"/>
      <c r="H441" s="4"/>
      <c r="I441" s="4"/>
      <c r="J441" s="309"/>
    </row>
    <row r="442" spans="1:10">
      <c r="A442" s="208"/>
      <c r="B442" s="210"/>
      <c r="C442" s="11"/>
      <c r="D442" s="210"/>
      <c r="E442" s="210"/>
      <c r="F442" s="307"/>
      <c r="G442" s="4"/>
      <c r="H442" s="4"/>
      <c r="I442" s="4"/>
      <c r="J442" s="309"/>
    </row>
    <row r="443" spans="1:10">
      <c r="A443" s="208"/>
      <c r="B443" s="210"/>
      <c r="C443" s="11"/>
      <c r="D443" s="210"/>
      <c r="E443" s="210"/>
      <c r="F443" s="307"/>
      <c r="G443" s="4"/>
      <c r="H443" s="4"/>
      <c r="I443" s="4"/>
      <c r="J443" s="309"/>
    </row>
    <row r="444" spans="1:10">
      <c r="A444" s="208"/>
      <c r="B444" s="210"/>
      <c r="C444" s="11"/>
      <c r="D444" s="210"/>
      <c r="E444" s="210"/>
      <c r="F444" s="307"/>
      <c r="G444" s="4"/>
      <c r="H444" s="4"/>
      <c r="I444" s="4"/>
      <c r="J444" s="309"/>
    </row>
    <row r="445" spans="1:10">
      <c r="A445" s="208"/>
      <c r="B445" s="210"/>
      <c r="C445" s="11"/>
      <c r="D445" s="210"/>
      <c r="E445" s="210"/>
      <c r="F445" s="307"/>
      <c r="G445" s="4"/>
      <c r="H445" s="4"/>
      <c r="I445" s="4"/>
      <c r="J445" s="309"/>
    </row>
    <row r="446" spans="1:10">
      <c r="A446" s="208"/>
      <c r="B446" s="210"/>
      <c r="C446" s="11"/>
      <c r="D446" s="210"/>
      <c r="E446" s="210"/>
      <c r="F446" s="307"/>
      <c r="G446" s="4"/>
      <c r="H446" s="4"/>
      <c r="I446" s="4"/>
      <c r="J446" s="309"/>
    </row>
    <row r="447" spans="1:10">
      <c r="A447" s="208"/>
      <c r="B447" s="210"/>
      <c r="C447" s="11"/>
      <c r="D447" s="210"/>
      <c r="E447" s="210"/>
      <c r="F447" s="307"/>
      <c r="G447" s="4"/>
      <c r="H447" s="4"/>
      <c r="I447" s="4"/>
      <c r="J447" s="309"/>
    </row>
    <row r="448" spans="1:10">
      <c r="A448" s="208"/>
      <c r="B448" s="210"/>
      <c r="C448" s="11"/>
      <c r="D448" s="210"/>
      <c r="E448" s="210"/>
      <c r="F448" s="307"/>
      <c r="G448" s="4"/>
      <c r="H448" s="4"/>
      <c r="I448" s="4"/>
      <c r="J448" s="309"/>
    </row>
    <row r="449" spans="1:47">
      <c r="A449" s="208"/>
      <c r="B449" s="210"/>
      <c r="C449" s="11"/>
      <c r="D449" s="210"/>
      <c r="E449" s="210"/>
      <c r="F449" s="307"/>
      <c r="G449" s="4"/>
      <c r="H449" s="4"/>
      <c r="I449" s="4"/>
      <c r="J449" s="309"/>
    </row>
    <row r="450" spans="1:47">
      <c r="A450" s="208"/>
      <c r="B450" s="210"/>
      <c r="C450" s="11"/>
      <c r="D450" s="210"/>
      <c r="E450" s="210"/>
      <c r="F450" s="307"/>
      <c r="G450" s="4"/>
      <c r="H450" s="4"/>
      <c r="I450" s="4"/>
      <c r="J450" s="309"/>
    </row>
    <row r="451" spans="1:47">
      <c r="A451" s="208"/>
      <c r="B451" s="210"/>
      <c r="C451" s="11"/>
      <c r="D451" s="210"/>
      <c r="E451" s="210"/>
      <c r="F451" s="307"/>
      <c r="G451" s="4"/>
      <c r="H451" s="4"/>
      <c r="I451" s="4"/>
      <c r="J451" s="309"/>
    </row>
    <row r="452" spans="1:47">
      <c r="A452" s="208"/>
      <c r="B452" s="210"/>
      <c r="C452" s="11"/>
      <c r="D452" s="210"/>
      <c r="E452" s="210"/>
      <c r="F452" s="307"/>
      <c r="G452" s="4"/>
      <c r="H452" s="4"/>
      <c r="I452" s="4"/>
      <c r="J452" s="309"/>
    </row>
    <row r="453" spans="1:47">
      <c r="A453" s="209"/>
      <c r="B453" s="214"/>
      <c r="C453" s="3"/>
      <c r="D453" s="214"/>
      <c r="E453" s="214"/>
      <c r="K453" s="1"/>
    </row>
    <row r="454" spans="1:47">
      <c r="A454" s="209"/>
      <c r="B454" s="214"/>
      <c r="C454" s="3"/>
      <c r="D454" s="214"/>
      <c r="E454" s="214"/>
      <c r="K454" s="1"/>
    </row>
    <row r="455" spans="1:47">
      <c r="A455" s="209"/>
      <c r="B455" s="214"/>
      <c r="C455" s="3"/>
      <c r="D455" s="214"/>
      <c r="E455" s="214"/>
      <c r="K455" s="1"/>
    </row>
    <row r="456" spans="1:47">
      <c r="A456" s="209"/>
      <c r="B456" s="214"/>
      <c r="C456" s="3"/>
      <c r="D456" s="214"/>
      <c r="E456" s="214"/>
      <c r="K456" s="1"/>
      <c r="N456" s="185" t="s">
        <v>372</v>
      </c>
      <c r="O456" s="186" t="s">
        <v>373</v>
      </c>
      <c r="P456" s="187" t="s">
        <v>374</v>
      </c>
      <c r="Q456" s="187" t="s">
        <v>375</v>
      </c>
      <c r="R456" s="186" t="s">
        <v>376</v>
      </c>
      <c r="S456" s="186" t="s">
        <v>377</v>
      </c>
      <c r="T456" s="187" t="s">
        <v>378</v>
      </c>
      <c r="U456" s="187" t="s">
        <v>379</v>
      </c>
      <c r="V456" s="186" t="s">
        <v>380</v>
      </c>
      <c r="W456" s="186" t="s">
        <v>381</v>
      </c>
      <c r="X456" s="186" t="s">
        <v>382</v>
      </c>
      <c r="Y456" s="186" t="s">
        <v>383</v>
      </c>
      <c r="Z456" s="188" t="s">
        <v>384</v>
      </c>
      <c r="AA456" s="188" t="s">
        <v>385</v>
      </c>
      <c r="AB456" s="188" t="s">
        <v>386</v>
      </c>
      <c r="AC456" s="188" t="s">
        <v>389</v>
      </c>
      <c r="AD456" s="186" t="s">
        <v>387</v>
      </c>
      <c r="AE456" s="186" t="s">
        <v>388</v>
      </c>
      <c r="AF456" s="186" t="s">
        <v>390</v>
      </c>
      <c r="AG456" s="186" t="s">
        <v>391</v>
      </c>
      <c r="AH456" s="187" t="s">
        <v>392</v>
      </c>
      <c r="AI456" s="187" t="s">
        <v>393</v>
      </c>
      <c r="AJ456" s="187" t="s">
        <v>394</v>
      </c>
      <c r="AK456" s="187" t="s">
        <v>395</v>
      </c>
      <c r="AL456" s="186" t="s">
        <v>396</v>
      </c>
      <c r="AM456" s="186" t="s">
        <v>397</v>
      </c>
      <c r="AN456" s="186" t="s">
        <v>398</v>
      </c>
      <c r="AO456" s="186" t="s">
        <v>399</v>
      </c>
      <c r="AP456" s="187" t="s">
        <v>400</v>
      </c>
      <c r="AQ456" s="187" t="s">
        <v>401</v>
      </c>
      <c r="AR456" s="187" t="s">
        <v>402</v>
      </c>
      <c r="AS456" s="187" t="s">
        <v>403</v>
      </c>
      <c r="AT456" s="186" t="s">
        <v>404</v>
      </c>
      <c r="AU456" s="186" t="s">
        <v>415</v>
      </c>
    </row>
    <row r="457" spans="1:47">
      <c r="A457" s="209"/>
      <c r="B457" s="214"/>
      <c r="C457" s="3"/>
      <c r="D457" s="214"/>
      <c r="E457" s="214"/>
      <c r="K457" s="1"/>
    </row>
    <row r="458" spans="1:47">
      <c r="A458" s="209"/>
      <c r="B458" s="214"/>
      <c r="C458" s="3"/>
      <c r="D458" s="214"/>
      <c r="E458" s="214"/>
      <c r="K458" s="1"/>
    </row>
    <row r="459" spans="1:47">
      <c r="A459" s="209"/>
      <c r="B459" s="214"/>
      <c r="C459" s="3"/>
      <c r="D459" s="214"/>
      <c r="E459" s="214"/>
      <c r="K459" s="1"/>
    </row>
    <row r="460" spans="1:47">
      <c r="A460" s="209"/>
      <c r="B460" s="214"/>
      <c r="C460" s="3"/>
      <c r="D460" s="214"/>
      <c r="E460" s="214"/>
      <c r="K460" s="1"/>
    </row>
    <row r="461" spans="1:47">
      <c r="A461" s="209"/>
      <c r="B461" s="214"/>
      <c r="C461" s="3"/>
      <c r="D461" s="214"/>
      <c r="E461" s="214"/>
      <c r="K461" s="1"/>
    </row>
    <row r="462" spans="1:47">
      <c r="A462" s="209"/>
      <c r="B462" s="214"/>
      <c r="C462" s="3"/>
      <c r="D462" s="214"/>
      <c r="E462" s="214"/>
      <c r="K462" s="1"/>
    </row>
    <row r="463" spans="1:47">
      <c r="A463" s="209"/>
      <c r="B463" s="214"/>
      <c r="C463" s="3"/>
      <c r="D463" s="214"/>
      <c r="E463" s="214"/>
      <c r="K463" s="1"/>
    </row>
    <row r="464" spans="1:47">
      <c r="A464" s="209"/>
      <c r="B464" s="214"/>
      <c r="C464" s="3"/>
      <c r="D464" s="214"/>
      <c r="E464" s="214"/>
      <c r="K464" s="1"/>
    </row>
    <row r="465" spans="1:11">
      <c r="A465" s="209"/>
      <c r="B465" s="214"/>
      <c r="C465" s="3"/>
      <c r="D465" s="214"/>
      <c r="E465" s="214"/>
      <c r="K465" s="1"/>
    </row>
    <row r="466" spans="1:11">
      <c r="A466" s="209"/>
      <c r="B466" s="214"/>
      <c r="C466" s="3"/>
      <c r="D466" s="214"/>
      <c r="E466" s="214"/>
      <c r="K466" s="1"/>
    </row>
    <row r="467" spans="1:11">
      <c r="A467" s="209"/>
      <c r="B467" s="214"/>
      <c r="C467" s="3"/>
      <c r="D467" s="214"/>
      <c r="E467" s="214"/>
      <c r="K467" s="1"/>
    </row>
    <row r="468" spans="1:11">
      <c r="A468" s="209"/>
      <c r="B468" s="214"/>
      <c r="C468" s="3"/>
      <c r="D468" s="214"/>
      <c r="E468" s="214"/>
      <c r="K468" s="1"/>
    </row>
    <row r="469" spans="1:11">
      <c r="A469" s="209"/>
      <c r="B469" s="214"/>
      <c r="C469" s="3"/>
      <c r="D469" s="214"/>
      <c r="E469" s="214"/>
      <c r="K469" s="1"/>
    </row>
    <row r="470" spans="1:11">
      <c r="A470" s="209"/>
      <c r="B470" s="214"/>
      <c r="C470" s="3"/>
      <c r="D470" s="214"/>
      <c r="E470" s="214"/>
      <c r="K470" s="1"/>
    </row>
    <row r="471" spans="1:11">
      <c r="A471" s="209"/>
      <c r="B471" s="214"/>
      <c r="C471" s="3"/>
      <c r="D471" s="214"/>
      <c r="E471" s="214"/>
      <c r="K471" s="1"/>
    </row>
    <row r="472" spans="1:11">
      <c r="A472" s="209"/>
      <c r="B472" s="214"/>
      <c r="C472" s="3"/>
      <c r="D472" s="214"/>
      <c r="E472" s="214"/>
      <c r="K472" s="1"/>
    </row>
    <row r="473" spans="1:11">
      <c r="A473" s="209"/>
      <c r="B473" s="214"/>
      <c r="C473" s="3"/>
      <c r="D473" s="214"/>
      <c r="E473" s="214"/>
      <c r="K473" s="1"/>
    </row>
    <row r="474" spans="1:11">
      <c r="A474" s="209"/>
      <c r="B474" s="214"/>
      <c r="C474" s="3"/>
      <c r="D474" s="214"/>
      <c r="E474" s="214"/>
      <c r="K474" s="1"/>
    </row>
    <row r="475" spans="1:11">
      <c r="A475" s="209"/>
      <c r="B475" s="214"/>
      <c r="C475" s="3"/>
      <c r="D475" s="214"/>
      <c r="E475" s="214"/>
      <c r="K475" s="1"/>
    </row>
    <row r="476" spans="1:11">
      <c r="A476" s="209"/>
      <c r="B476" s="214"/>
      <c r="C476" s="3"/>
      <c r="D476" s="214"/>
      <c r="E476" s="214"/>
      <c r="K476" s="1"/>
    </row>
    <row r="477" spans="1:11">
      <c r="A477" s="209"/>
      <c r="B477" s="214"/>
      <c r="C477" s="3"/>
      <c r="D477" s="214"/>
      <c r="E477" s="214"/>
      <c r="K477" s="1"/>
    </row>
    <row r="478" spans="1:11">
      <c r="A478" s="209"/>
      <c r="B478" s="214"/>
      <c r="C478" s="3"/>
      <c r="D478" s="214"/>
      <c r="E478" s="214"/>
      <c r="K478" s="1"/>
    </row>
    <row r="479" spans="1:11">
      <c r="A479" s="209"/>
      <c r="B479" s="214"/>
      <c r="C479" s="3"/>
      <c r="D479" s="214"/>
      <c r="E479" s="214"/>
      <c r="K479" s="1"/>
    </row>
    <row r="480" spans="1:11">
      <c r="A480" s="209"/>
      <c r="B480" s="214"/>
      <c r="C480" s="3"/>
      <c r="D480" s="214"/>
      <c r="E480" s="214"/>
      <c r="K480" s="1"/>
    </row>
    <row r="481" spans="1:11">
      <c r="A481" s="209"/>
      <c r="B481" s="214"/>
      <c r="C481" s="3"/>
      <c r="D481" s="214"/>
      <c r="E481" s="214"/>
      <c r="K481" s="1"/>
    </row>
    <row r="482" spans="1:11">
      <c r="A482" s="209"/>
      <c r="B482" s="214"/>
      <c r="C482" s="3"/>
      <c r="D482" s="214"/>
      <c r="E482" s="214"/>
      <c r="K482" s="1"/>
    </row>
    <row r="483" spans="1:11">
      <c r="A483" s="209"/>
      <c r="B483" s="214"/>
      <c r="C483" s="3"/>
      <c r="D483" s="214"/>
      <c r="E483" s="214"/>
      <c r="K483" s="1"/>
    </row>
    <row r="484" spans="1:11">
      <c r="A484" s="209"/>
      <c r="B484" s="214"/>
      <c r="C484" s="3"/>
      <c r="D484" s="214"/>
      <c r="E484" s="214"/>
      <c r="K484" s="1"/>
    </row>
    <row r="485" spans="1:11">
      <c r="A485" s="209"/>
      <c r="B485" s="214"/>
      <c r="C485" s="3"/>
      <c r="D485" s="214"/>
      <c r="E485" s="214"/>
      <c r="K485" s="1"/>
    </row>
    <row r="486" spans="1:11">
      <c r="A486" s="209"/>
      <c r="B486" s="214"/>
      <c r="C486" s="3"/>
      <c r="D486" s="214"/>
      <c r="E486" s="214"/>
      <c r="K486" s="1"/>
    </row>
    <row r="487" spans="1:11">
      <c r="A487" s="209"/>
      <c r="B487" s="214"/>
      <c r="C487" s="3"/>
      <c r="D487" s="214"/>
      <c r="E487" s="214"/>
      <c r="K487" s="1"/>
    </row>
    <row r="488" spans="1:11">
      <c r="A488" s="209"/>
      <c r="B488" s="214"/>
      <c r="C488" s="3"/>
      <c r="D488" s="214"/>
      <c r="E488" s="214"/>
      <c r="K488" s="1"/>
    </row>
    <row r="489" spans="1:11">
      <c r="A489" s="209"/>
      <c r="B489" s="214"/>
      <c r="C489" s="3"/>
      <c r="D489" s="214"/>
      <c r="E489" s="214"/>
      <c r="K489" s="1"/>
    </row>
    <row r="490" spans="1:11">
      <c r="A490" s="209"/>
      <c r="B490" s="214"/>
      <c r="C490" s="3"/>
      <c r="D490" s="214"/>
      <c r="E490" s="214"/>
      <c r="K490" s="1"/>
    </row>
    <row r="491" spans="1:11">
      <c r="A491" s="209"/>
      <c r="B491" s="214"/>
      <c r="C491" s="3"/>
      <c r="D491" s="214"/>
      <c r="E491" s="214"/>
      <c r="K491" s="1"/>
    </row>
    <row r="492" spans="1:11">
      <c r="A492" s="209"/>
      <c r="B492" s="214"/>
      <c r="C492" s="3"/>
      <c r="D492" s="214"/>
      <c r="E492" s="214"/>
      <c r="K492" s="1"/>
    </row>
    <row r="493" spans="1:11">
      <c r="A493" s="209"/>
      <c r="B493" s="214"/>
      <c r="C493" s="3"/>
      <c r="D493" s="214"/>
      <c r="E493" s="214"/>
      <c r="K493" s="1"/>
    </row>
    <row r="494" spans="1:11">
      <c r="A494" s="209"/>
      <c r="B494" s="214"/>
      <c r="C494" s="3"/>
      <c r="D494" s="214"/>
      <c r="E494" s="214"/>
      <c r="K494" s="1"/>
    </row>
    <row r="495" spans="1:11">
      <c r="A495" s="209"/>
      <c r="B495" s="214"/>
      <c r="C495" s="3"/>
      <c r="D495" s="214"/>
      <c r="E495" s="214"/>
      <c r="K495" s="1"/>
    </row>
    <row r="496" spans="1:11">
      <c r="A496" s="209"/>
      <c r="B496" s="214"/>
      <c r="C496" s="3"/>
      <c r="D496" s="214"/>
      <c r="E496" s="214"/>
      <c r="K496" s="1"/>
    </row>
    <row r="497" spans="1:11">
      <c r="A497" s="209"/>
      <c r="B497" s="214"/>
      <c r="C497" s="3"/>
      <c r="D497" s="214"/>
      <c r="E497" s="214"/>
      <c r="K497" s="1"/>
    </row>
    <row r="498" spans="1:11">
      <c r="A498" s="209"/>
      <c r="B498" s="214"/>
      <c r="C498" s="3"/>
      <c r="D498" s="214"/>
      <c r="E498" s="214"/>
      <c r="K498" s="1"/>
    </row>
    <row r="499" spans="1:11">
      <c r="A499" s="209"/>
      <c r="B499" s="214"/>
      <c r="C499" s="3"/>
      <c r="D499" s="214"/>
      <c r="E499" s="214"/>
      <c r="K499" s="1"/>
    </row>
    <row r="500" spans="1:11">
      <c r="A500" s="209"/>
      <c r="B500" s="214"/>
      <c r="C500" s="3"/>
      <c r="D500" s="214"/>
      <c r="E500" s="214"/>
      <c r="K500" s="1"/>
    </row>
    <row r="501" spans="1:11">
      <c r="A501" s="209"/>
      <c r="B501" s="214"/>
      <c r="C501" s="3"/>
      <c r="D501" s="214"/>
      <c r="E501" s="214"/>
      <c r="K501" s="1"/>
    </row>
    <row r="502" spans="1:11">
      <c r="A502" s="209"/>
      <c r="B502" s="214"/>
      <c r="C502" s="3"/>
      <c r="D502" s="214"/>
      <c r="E502" s="214"/>
      <c r="K502" s="1"/>
    </row>
    <row r="503" spans="1:11">
      <c r="A503" s="209"/>
      <c r="B503" s="214"/>
      <c r="C503" s="3"/>
      <c r="D503" s="214"/>
      <c r="E503" s="214"/>
      <c r="K503" s="1"/>
    </row>
    <row r="504" spans="1:11">
      <c r="A504" s="209"/>
      <c r="B504" s="214"/>
      <c r="C504" s="3"/>
      <c r="D504" s="214"/>
      <c r="E504" s="214"/>
      <c r="K504" s="1"/>
    </row>
    <row r="505" spans="1:11">
      <c r="A505" s="209"/>
      <c r="B505" s="214"/>
      <c r="C505" s="3"/>
      <c r="D505" s="214"/>
      <c r="E505" s="214"/>
      <c r="K505" s="1"/>
    </row>
    <row r="506" spans="1:11">
      <c r="A506" s="209"/>
      <c r="B506" s="214"/>
      <c r="C506" s="3"/>
      <c r="D506" s="214"/>
      <c r="E506" s="214"/>
      <c r="K506" s="1"/>
    </row>
    <row r="507" spans="1:11">
      <c r="A507" s="209"/>
      <c r="B507" s="214"/>
      <c r="C507" s="3"/>
      <c r="D507" s="214"/>
      <c r="E507" s="214"/>
      <c r="K507" s="1"/>
    </row>
    <row r="508" spans="1:11">
      <c r="A508" s="209"/>
      <c r="B508" s="214"/>
      <c r="C508" s="3"/>
      <c r="D508" s="214"/>
      <c r="E508" s="214"/>
      <c r="K508" s="1"/>
    </row>
    <row r="509" spans="1:11">
      <c r="A509" s="209"/>
      <c r="B509" s="214"/>
      <c r="C509" s="3"/>
      <c r="D509" s="214"/>
      <c r="E509" s="214"/>
      <c r="K509" s="1"/>
    </row>
    <row r="510" spans="1:11">
      <c r="A510" s="209"/>
      <c r="B510" s="214"/>
      <c r="C510" s="3"/>
      <c r="D510" s="214"/>
      <c r="E510" s="214"/>
      <c r="K510" s="1"/>
    </row>
    <row r="511" spans="1:11">
      <c r="A511" s="209"/>
      <c r="B511" s="214"/>
      <c r="C511" s="3"/>
      <c r="D511" s="214"/>
      <c r="E511" s="214"/>
      <c r="K511" s="1"/>
    </row>
    <row r="512" spans="1:11">
      <c r="A512" s="209"/>
      <c r="B512" s="214"/>
      <c r="C512" s="3"/>
      <c r="D512" s="214"/>
      <c r="E512" s="214"/>
      <c r="K512" s="1"/>
    </row>
    <row r="513" spans="1:11">
      <c r="A513" s="209"/>
      <c r="B513" s="214"/>
      <c r="C513" s="3"/>
      <c r="D513" s="214"/>
      <c r="E513" s="214"/>
      <c r="K513" s="1"/>
    </row>
    <row r="514" spans="1:11">
      <c r="A514" s="209"/>
      <c r="B514" s="214"/>
      <c r="C514" s="3"/>
      <c r="D514" s="214"/>
      <c r="E514" s="214"/>
      <c r="K514" s="1"/>
    </row>
    <row r="515" spans="1:11">
      <c r="A515" s="209"/>
      <c r="B515" s="214"/>
      <c r="C515" s="3"/>
      <c r="D515" s="214"/>
      <c r="E515" s="214"/>
      <c r="K515" s="1"/>
    </row>
    <row r="516" spans="1:11">
      <c r="A516" s="209"/>
      <c r="B516" s="214"/>
      <c r="C516" s="3"/>
      <c r="D516" s="214"/>
      <c r="E516" s="214"/>
      <c r="K516" s="1"/>
    </row>
    <row r="517" spans="1:11">
      <c r="A517" s="209"/>
      <c r="B517" s="214"/>
      <c r="C517" s="3"/>
      <c r="D517" s="214"/>
      <c r="E517" s="214"/>
      <c r="K517" s="1"/>
    </row>
    <row r="518" spans="1:11">
      <c r="A518" s="209"/>
      <c r="B518" s="214"/>
      <c r="C518" s="3"/>
      <c r="D518" s="214"/>
      <c r="E518" s="214"/>
      <c r="K518" s="1"/>
    </row>
    <row r="519" spans="1:11">
      <c r="A519" s="209"/>
      <c r="B519" s="214"/>
      <c r="C519" s="3"/>
      <c r="D519" s="214"/>
      <c r="E519" s="214"/>
      <c r="K519" s="1"/>
    </row>
    <row r="520" spans="1:11">
      <c r="A520" s="209"/>
      <c r="B520" s="214"/>
      <c r="C520" s="3"/>
      <c r="D520" s="214"/>
      <c r="E520" s="214"/>
      <c r="K520" s="1"/>
    </row>
    <row r="521" spans="1:11">
      <c r="A521" s="209"/>
      <c r="B521" s="214"/>
      <c r="C521" s="3"/>
      <c r="D521" s="214"/>
      <c r="E521" s="214"/>
      <c r="K521" s="1"/>
    </row>
    <row r="522" spans="1:11">
      <c r="A522" s="209"/>
      <c r="B522" s="214"/>
      <c r="C522" s="3"/>
      <c r="D522" s="214"/>
      <c r="E522" s="214"/>
      <c r="K522" s="1"/>
    </row>
    <row r="523" spans="1:11">
      <c r="A523" s="209"/>
      <c r="B523" s="214"/>
      <c r="C523" s="3"/>
      <c r="D523" s="214"/>
      <c r="E523" s="214"/>
      <c r="K523" s="1"/>
    </row>
    <row r="524" spans="1:11">
      <c r="A524" s="209"/>
      <c r="B524" s="214"/>
      <c r="C524" s="3"/>
      <c r="D524" s="214"/>
      <c r="E524" s="214"/>
      <c r="K524" s="1"/>
    </row>
    <row r="525" spans="1:11">
      <c r="A525" s="209"/>
      <c r="B525" s="214"/>
      <c r="C525" s="3"/>
      <c r="D525" s="214"/>
      <c r="E525" s="214"/>
      <c r="K525" s="1"/>
    </row>
    <row r="526" spans="1:11">
      <c r="A526" s="209"/>
      <c r="B526" s="214"/>
      <c r="C526" s="3"/>
      <c r="D526" s="214"/>
      <c r="E526" s="214"/>
      <c r="K526" s="1"/>
    </row>
    <row r="527" spans="1:11">
      <c r="A527" s="209"/>
      <c r="B527" s="214"/>
      <c r="C527" s="3"/>
      <c r="D527" s="214"/>
      <c r="E527" s="214"/>
      <c r="K527" s="1"/>
    </row>
    <row r="528" spans="1:11">
      <c r="A528" s="209"/>
      <c r="B528" s="214"/>
      <c r="C528" s="3"/>
      <c r="D528" s="214"/>
      <c r="E528" s="214"/>
      <c r="K528" s="1"/>
    </row>
    <row r="529" spans="1:11">
      <c r="A529" s="209"/>
      <c r="B529" s="214"/>
      <c r="C529" s="3"/>
      <c r="D529" s="214"/>
      <c r="E529" s="214"/>
      <c r="K529" s="1"/>
    </row>
    <row r="530" spans="1:11">
      <c r="A530" s="209"/>
      <c r="B530" s="214"/>
      <c r="C530" s="3"/>
      <c r="D530" s="214"/>
      <c r="E530" s="214"/>
      <c r="K530" s="1"/>
    </row>
    <row r="531" spans="1:11">
      <c r="A531" s="209"/>
      <c r="B531" s="214"/>
      <c r="C531" s="3"/>
      <c r="D531" s="214"/>
      <c r="E531" s="214"/>
      <c r="K531" s="1"/>
    </row>
    <row r="532" spans="1:11">
      <c r="A532" s="209"/>
      <c r="B532" s="214"/>
      <c r="C532" s="3"/>
      <c r="D532" s="214"/>
      <c r="E532" s="214"/>
      <c r="K532" s="1"/>
    </row>
    <row r="533" spans="1:11">
      <c r="A533" s="209"/>
      <c r="B533" s="214"/>
      <c r="C533" s="3"/>
      <c r="D533" s="214"/>
      <c r="E533" s="214"/>
      <c r="K533" s="1"/>
    </row>
    <row r="534" spans="1:11">
      <c r="A534" s="209"/>
      <c r="B534" s="214"/>
      <c r="C534" s="3"/>
      <c r="D534" s="214"/>
      <c r="E534" s="214"/>
      <c r="K534" s="1"/>
    </row>
    <row r="535" spans="1:11">
      <c r="A535" s="209"/>
      <c r="B535" s="214"/>
      <c r="C535" s="3"/>
      <c r="D535" s="214"/>
      <c r="E535" s="214"/>
      <c r="K535" s="1"/>
    </row>
    <row r="536" spans="1:11">
      <c r="A536" s="209"/>
      <c r="B536" s="214"/>
      <c r="C536" s="3"/>
      <c r="D536" s="214"/>
      <c r="E536" s="214"/>
      <c r="K536" s="1"/>
    </row>
    <row r="537" spans="1:11">
      <c r="A537" s="209"/>
      <c r="B537" s="214"/>
      <c r="C537" s="3"/>
      <c r="D537" s="214"/>
      <c r="E537" s="214"/>
      <c r="K537" s="1"/>
    </row>
    <row r="538" spans="1:11">
      <c r="A538" s="209"/>
      <c r="B538" s="214"/>
      <c r="C538" s="3"/>
      <c r="D538" s="214"/>
      <c r="E538" s="214"/>
      <c r="K538" s="1"/>
    </row>
    <row r="539" spans="1:11">
      <c r="A539" s="209"/>
      <c r="B539" s="214"/>
      <c r="C539" s="3"/>
      <c r="D539" s="214"/>
      <c r="E539" s="214"/>
      <c r="K539" s="1"/>
    </row>
    <row r="540" spans="1:11">
      <c r="A540" s="209"/>
      <c r="B540" s="214"/>
      <c r="C540" s="3"/>
      <c r="D540" s="214"/>
      <c r="E540" s="214"/>
      <c r="K540" s="1"/>
    </row>
    <row r="541" spans="1:11">
      <c r="A541" s="209"/>
      <c r="B541" s="214"/>
      <c r="C541" s="3"/>
      <c r="D541" s="214"/>
      <c r="E541" s="214"/>
      <c r="K541" s="1"/>
    </row>
    <row r="542" spans="1:11">
      <c r="A542" s="209"/>
      <c r="B542" s="214"/>
      <c r="C542" s="3"/>
      <c r="D542" s="214"/>
      <c r="E542" s="214"/>
      <c r="K542" s="1"/>
    </row>
    <row r="543" spans="1:11">
      <c r="A543" s="209"/>
      <c r="B543" s="214"/>
      <c r="C543" s="3"/>
      <c r="D543" s="214"/>
      <c r="E543" s="214"/>
      <c r="K543" s="1"/>
    </row>
    <row r="544" spans="1:11">
      <c r="A544" s="209"/>
      <c r="B544" s="214"/>
      <c r="C544" s="3"/>
      <c r="D544" s="214"/>
      <c r="E544" s="214"/>
      <c r="K544" s="1"/>
    </row>
    <row r="545" spans="1:11">
      <c r="A545" s="209"/>
      <c r="B545" s="214"/>
      <c r="C545" s="3"/>
      <c r="D545" s="214"/>
      <c r="E545" s="214"/>
      <c r="K545" s="1"/>
    </row>
    <row r="546" spans="1:11">
      <c r="A546" s="209"/>
      <c r="B546" s="214"/>
      <c r="C546" s="3"/>
      <c r="D546" s="214"/>
      <c r="E546" s="214"/>
      <c r="K546" s="1"/>
    </row>
    <row r="547" spans="1:11">
      <c r="A547" s="209"/>
      <c r="B547" s="214"/>
      <c r="C547" s="3"/>
      <c r="D547" s="214"/>
      <c r="E547" s="214"/>
      <c r="K547" s="1"/>
    </row>
    <row r="548" spans="1:11">
      <c r="A548" s="209"/>
      <c r="B548" s="214"/>
      <c r="C548" s="3"/>
      <c r="D548" s="214"/>
      <c r="E548" s="214"/>
      <c r="K548" s="1"/>
    </row>
    <row r="549" spans="1:11">
      <c r="A549" s="209"/>
      <c r="B549" s="214"/>
      <c r="C549" s="3"/>
      <c r="D549" s="214"/>
      <c r="E549" s="214"/>
      <c r="K549" s="1"/>
    </row>
    <row r="550" spans="1:11">
      <c r="A550" s="209"/>
      <c r="B550" s="214"/>
      <c r="C550" s="3"/>
      <c r="D550" s="214"/>
      <c r="E550" s="214"/>
      <c r="K550" s="1"/>
    </row>
    <row r="551" spans="1:11">
      <c r="A551" s="209"/>
      <c r="B551" s="214"/>
      <c r="C551" s="3"/>
      <c r="D551" s="214"/>
      <c r="E551" s="214"/>
      <c r="K551" s="1"/>
    </row>
    <row r="552" spans="1:11">
      <c r="A552" s="209"/>
      <c r="B552" s="214"/>
      <c r="C552" s="3"/>
      <c r="D552" s="214"/>
      <c r="E552" s="214"/>
      <c r="K552" s="1"/>
    </row>
    <row r="553" spans="1:11">
      <c r="A553" s="209"/>
      <c r="B553" s="214"/>
      <c r="C553" s="3"/>
      <c r="D553" s="214"/>
      <c r="E553" s="214"/>
      <c r="K553" s="1"/>
    </row>
    <row r="554" spans="1:11">
      <c r="A554" s="209"/>
      <c r="B554" s="214"/>
      <c r="C554" s="3"/>
      <c r="D554" s="214"/>
      <c r="E554" s="214"/>
      <c r="K554" s="1"/>
    </row>
    <row r="555" spans="1:11">
      <c r="A555" s="209"/>
      <c r="B555" s="214"/>
      <c r="C555" s="3"/>
      <c r="D555" s="214"/>
      <c r="E555" s="214"/>
      <c r="K555" s="1"/>
    </row>
    <row r="556" spans="1:11">
      <c r="A556" s="209"/>
      <c r="B556" s="214"/>
      <c r="C556" s="3"/>
      <c r="D556" s="214"/>
      <c r="E556" s="214"/>
      <c r="K556" s="1"/>
    </row>
    <row r="557" spans="1:11">
      <c r="A557" s="209"/>
      <c r="B557" s="214"/>
      <c r="C557" s="3"/>
      <c r="D557" s="214"/>
      <c r="E557" s="214"/>
      <c r="K557" s="1"/>
    </row>
    <row r="558" spans="1:11">
      <c r="A558" s="209"/>
      <c r="B558" s="214"/>
      <c r="C558" s="3"/>
      <c r="D558" s="214"/>
      <c r="E558" s="214"/>
      <c r="K558" s="1"/>
    </row>
    <row r="559" spans="1:11">
      <c r="A559" s="209"/>
      <c r="B559" s="214"/>
      <c r="C559" s="3"/>
      <c r="D559" s="214"/>
      <c r="E559" s="214"/>
      <c r="K559" s="1"/>
    </row>
    <row r="560" spans="1:11">
      <c r="A560" s="209"/>
      <c r="B560" s="214"/>
      <c r="C560" s="3"/>
      <c r="D560" s="214"/>
      <c r="E560" s="214"/>
      <c r="K560" s="1"/>
    </row>
    <row r="561" spans="1:11">
      <c r="A561" s="209"/>
      <c r="B561" s="214"/>
      <c r="C561" s="3"/>
      <c r="D561" s="214"/>
      <c r="E561" s="214"/>
      <c r="K561" s="1"/>
    </row>
    <row r="562" spans="1:11">
      <c r="A562" s="209"/>
      <c r="B562" s="214"/>
      <c r="C562" s="3"/>
      <c r="D562" s="214"/>
      <c r="E562" s="214"/>
      <c r="K562" s="1"/>
    </row>
    <row r="563" spans="1:11">
      <c r="A563" s="209"/>
      <c r="B563" s="214"/>
      <c r="C563" s="3"/>
      <c r="D563" s="214"/>
      <c r="E563" s="214"/>
      <c r="K563" s="1"/>
    </row>
    <row r="564" spans="1:11">
      <c r="A564" s="209"/>
      <c r="B564" s="214"/>
      <c r="C564" s="3"/>
      <c r="D564" s="214"/>
      <c r="E564" s="214"/>
      <c r="K564" s="1"/>
    </row>
    <row r="565" spans="1:11">
      <c r="A565" s="209"/>
      <c r="B565" s="214"/>
      <c r="C565" s="3"/>
      <c r="D565" s="214"/>
      <c r="E565" s="214"/>
      <c r="K565" s="1"/>
    </row>
    <row r="566" spans="1:11">
      <c r="A566" s="209"/>
      <c r="B566" s="214"/>
      <c r="C566" s="3"/>
      <c r="D566" s="214"/>
      <c r="E566" s="214"/>
      <c r="K566" s="1"/>
    </row>
    <row r="567" spans="1:11">
      <c r="A567" s="209"/>
      <c r="B567" s="214"/>
      <c r="C567" s="3"/>
      <c r="D567" s="214"/>
      <c r="E567" s="214"/>
      <c r="K567" s="1"/>
    </row>
    <row r="568" spans="1:11">
      <c r="A568" s="209"/>
      <c r="B568" s="214"/>
      <c r="C568" s="3"/>
      <c r="D568" s="214"/>
      <c r="E568" s="214"/>
      <c r="K568" s="1"/>
    </row>
    <row r="569" spans="1:11">
      <c r="A569" s="209"/>
      <c r="B569" s="214"/>
      <c r="C569" s="3"/>
      <c r="D569" s="214"/>
      <c r="E569" s="214"/>
      <c r="K569" s="1"/>
    </row>
    <row r="570" spans="1:11">
      <c r="A570" s="209"/>
      <c r="B570" s="214"/>
      <c r="C570" s="3"/>
      <c r="D570" s="214"/>
      <c r="E570" s="214"/>
      <c r="K570" s="1"/>
    </row>
    <row r="571" spans="1:11">
      <c r="A571" s="209"/>
      <c r="B571" s="214"/>
      <c r="C571" s="3"/>
      <c r="D571" s="214"/>
      <c r="E571" s="214"/>
      <c r="K571" s="1"/>
    </row>
    <row r="572" spans="1:11">
      <c r="A572" s="209"/>
      <c r="B572" s="214"/>
      <c r="C572" s="3"/>
      <c r="D572" s="214"/>
      <c r="E572" s="214"/>
      <c r="K572" s="1"/>
    </row>
    <row r="573" spans="1:11">
      <c r="A573" s="209"/>
      <c r="B573" s="214"/>
      <c r="C573" s="3"/>
      <c r="D573" s="214"/>
      <c r="E573" s="214"/>
      <c r="K573" s="1"/>
    </row>
    <row r="574" spans="1:11">
      <c r="A574" s="209"/>
      <c r="B574" s="214"/>
      <c r="C574" s="3"/>
      <c r="D574" s="214"/>
      <c r="E574" s="214"/>
      <c r="K574" s="1"/>
    </row>
    <row r="575" spans="1:11">
      <c r="A575" s="209"/>
      <c r="B575" s="214"/>
      <c r="C575" s="3"/>
      <c r="D575" s="214"/>
      <c r="E575" s="214"/>
      <c r="K575" s="1"/>
    </row>
    <row r="576" spans="1:11">
      <c r="A576" s="209"/>
      <c r="B576" s="214"/>
      <c r="C576" s="3"/>
      <c r="D576" s="214"/>
      <c r="E576" s="214"/>
      <c r="K576" s="1"/>
    </row>
    <row r="577" spans="1:11">
      <c r="A577" s="209"/>
      <c r="B577" s="214"/>
      <c r="C577" s="3"/>
      <c r="D577" s="214"/>
      <c r="E577" s="214"/>
      <c r="K577" s="1"/>
    </row>
    <row r="578" spans="1:11">
      <c r="A578" s="209"/>
      <c r="B578" s="214"/>
      <c r="C578" s="3"/>
      <c r="D578" s="214"/>
      <c r="E578" s="214"/>
      <c r="K578" s="1"/>
    </row>
    <row r="579" spans="1:11">
      <c r="A579" s="209"/>
      <c r="B579" s="214"/>
      <c r="C579" s="3"/>
      <c r="D579" s="214"/>
      <c r="E579" s="214"/>
      <c r="K579" s="1"/>
    </row>
    <row r="580" spans="1:11">
      <c r="A580" s="209"/>
      <c r="B580" s="214"/>
      <c r="C580" s="3"/>
      <c r="D580" s="214"/>
      <c r="E580" s="214"/>
      <c r="K580" s="1"/>
    </row>
    <row r="581" spans="1:11">
      <c r="A581" s="209"/>
      <c r="B581" s="214"/>
      <c r="C581" s="3"/>
      <c r="D581" s="214"/>
      <c r="E581" s="214"/>
      <c r="K581" s="1"/>
    </row>
    <row r="582" spans="1:11">
      <c r="A582" s="209"/>
      <c r="B582" s="214"/>
      <c r="C582" s="3"/>
      <c r="D582" s="214"/>
      <c r="E582" s="214"/>
      <c r="K582" s="1"/>
    </row>
    <row r="583" spans="1:11">
      <c r="A583" s="209"/>
      <c r="B583" s="214"/>
      <c r="C583" s="3"/>
      <c r="D583" s="214"/>
      <c r="E583" s="214"/>
      <c r="K583" s="1"/>
    </row>
    <row r="584" spans="1:11">
      <c r="A584" s="209"/>
      <c r="B584" s="214"/>
      <c r="C584" s="3"/>
      <c r="D584" s="214"/>
      <c r="E584" s="214"/>
      <c r="K584" s="1"/>
    </row>
    <row r="585" spans="1:11">
      <c r="A585" s="209"/>
      <c r="B585" s="214"/>
      <c r="C585" s="3"/>
      <c r="D585" s="214"/>
      <c r="E585" s="214"/>
      <c r="K585" s="1"/>
    </row>
    <row r="586" spans="1:11">
      <c r="A586" s="209"/>
      <c r="B586" s="214"/>
      <c r="C586" s="3"/>
      <c r="D586" s="214"/>
      <c r="E586" s="214"/>
      <c r="K586" s="1"/>
    </row>
    <row r="587" spans="1:11">
      <c r="A587" s="209"/>
      <c r="B587" s="214"/>
      <c r="C587" s="3"/>
      <c r="D587" s="214"/>
      <c r="E587" s="214"/>
      <c r="K587" s="1"/>
    </row>
    <row r="588" spans="1:11">
      <c r="A588" s="209"/>
      <c r="B588" s="214"/>
      <c r="C588" s="3"/>
      <c r="D588" s="214"/>
      <c r="E588" s="214"/>
      <c r="K588" s="1"/>
    </row>
    <row r="589" spans="1:11">
      <c r="A589" s="209"/>
      <c r="B589" s="214"/>
      <c r="C589" s="3"/>
      <c r="D589" s="214"/>
      <c r="E589" s="214"/>
      <c r="K589" s="1"/>
    </row>
    <row r="590" spans="1:11">
      <c r="A590" s="209"/>
      <c r="B590" s="214"/>
      <c r="C590" s="3"/>
      <c r="D590" s="214"/>
      <c r="E590" s="214"/>
      <c r="K590" s="1"/>
    </row>
    <row r="591" spans="1:11">
      <c r="A591" s="209"/>
      <c r="B591" s="214"/>
      <c r="C591" s="3"/>
      <c r="D591" s="214"/>
      <c r="E591" s="214"/>
      <c r="K591" s="1"/>
    </row>
    <row r="592" spans="1:11">
      <c r="A592" s="209"/>
      <c r="B592" s="214"/>
      <c r="C592" s="3"/>
      <c r="D592" s="214"/>
      <c r="E592" s="214"/>
      <c r="K592" s="1"/>
    </row>
    <row r="593" spans="1:11">
      <c r="A593" s="209"/>
      <c r="B593" s="214"/>
      <c r="C593" s="3"/>
      <c r="D593" s="214"/>
      <c r="E593" s="214"/>
      <c r="K593" s="1"/>
    </row>
    <row r="594" spans="1:11">
      <c r="A594" s="209"/>
      <c r="B594" s="214"/>
      <c r="C594" s="3"/>
      <c r="D594" s="214"/>
      <c r="E594" s="214"/>
      <c r="K594" s="1"/>
    </row>
    <row r="595" spans="1:11">
      <c r="A595" s="209"/>
      <c r="B595" s="214"/>
      <c r="C595" s="3"/>
      <c r="D595" s="214"/>
      <c r="E595" s="214"/>
      <c r="K595" s="1"/>
    </row>
    <row r="596" spans="1:11">
      <c r="A596" s="209"/>
      <c r="B596" s="214"/>
      <c r="C596" s="3"/>
      <c r="D596" s="214"/>
      <c r="E596" s="214"/>
      <c r="K596" s="1"/>
    </row>
    <row r="597" spans="1:11">
      <c r="A597" s="209"/>
      <c r="B597" s="214"/>
      <c r="C597" s="3"/>
      <c r="D597" s="214"/>
      <c r="E597" s="214"/>
      <c r="K597" s="1"/>
    </row>
    <row r="598" spans="1:11">
      <c r="A598" s="209"/>
      <c r="B598" s="214"/>
      <c r="C598" s="3"/>
      <c r="D598" s="214"/>
      <c r="E598" s="214"/>
      <c r="K598" s="1"/>
    </row>
    <row r="599" spans="1:11">
      <c r="A599" s="209"/>
      <c r="B599" s="214"/>
      <c r="C599" s="3"/>
      <c r="D599" s="214"/>
      <c r="E599" s="214"/>
      <c r="K599" s="1"/>
    </row>
    <row r="600" spans="1:11">
      <c r="A600" s="209"/>
      <c r="B600" s="214"/>
      <c r="C600" s="3"/>
      <c r="D600" s="214"/>
      <c r="E600" s="214"/>
      <c r="K600" s="1"/>
    </row>
    <row r="601" spans="1:11">
      <c r="A601" s="209"/>
      <c r="B601" s="214"/>
      <c r="C601" s="3"/>
      <c r="D601" s="214"/>
      <c r="E601" s="214"/>
      <c r="K601" s="1"/>
    </row>
    <row r="602" spans="1:11">
      <c r="A602" s="209"/>
      <c r="B602" s="214"/>
      <c r="C602" s="3"/>
      <c r="D602" s="214"/>
      <c r="E602" s="214"/>
      <c r="K602" s="1"/>
    </row>
    <row r="603" spans="1:11">
      <c r="A603" s="209"/>
      <c r="B603" s="214"/>
      <c r="C603" s="3"/>
      <c r="D603" s="214"/>
      <c r="E603" s="214"/>
      <c r="K603" s="1"/>
    </row>
    <row r="604" spans="1:11">
      <c r="A604" s="209"/>
      <c r="B604" s="214"/>
      <c r="C604" s="3"/>
      <c r="D604" s="214"/>
      <c r="E604" s="214"/>
      <c r="K604" s="1"/>
    </row>
    <row r="605" spans="1:11">
      <c r="A605" s="209"/>
      <c r="B605" s="214"/>
      <c r="C605" s="3"/>
      <c r="D605" s="214"/>
      <c r="E605" s="214"/>
      <c r="K605" s="1"/>
    </row>
    <row r="606" spans="1:11">
      <c r="A606" s="209"/>
      <c r="B606" s="214"/>
      <c r="C606" s="3"/>
      <c r="D606" s="214"/>
      <c r="E606" s="214"/>
      <c r="K606" s="1"/>
    </row>
    <row r="607" spans="1:11">
      <c r="A607" s="209"/>
      <c r="B607" s="214"/>
      <c r="C607" s="3"/>
      <c r="D607" s="214"/>
      <c r="E607" s="214"/>
      <c r="K607" s="1"/>
    </row>
    <row r="608" spans="1:11">
      <c r="A608" s="209"/>
      <c r="B608" s="214"/>
      <c r="C608" s="3"/>
      <c r="D608" s="214"/>
      <c r="E608" s="214"/>
      <c r="K608" s="1"/>
    </row>
    <row r="609" spans="1:11">
      <c r="A609" s="209"/>
      <c r="B609" s="214"/>
      <c r="C609" s="3"/>
      <c r="D609" s="214"/>
      <c r="E609" s="214"/>
      <c r="K609" s="1"/>
    </row>
    <row r="610" spans="1:11">
      <c r="A610" s="209"/>
      <c r="B610" s="214"/>
      <c r="C610" s="3"/>
      <c r="D610" s="214"/>
      <c r="E610" s="214"/>
      <c r="K610" s="1"/>
    </row>
    <row r="611" spans="1:11">
      <c r="A611" s="209"/>
      <c r="B611" s="214"/>
      <c r="C611" s="3"/>
      <c r="D611" s="214"/>
      <c r="E611" s="214"/>
      <c r="K611" s="1"/>
    </row>
    <row r="612" spans="1:11">
      <c r="A612" s="209"/>
      <c r="B612" s="214"/>
      <c r="C612" s="3"/>
      <c r="D612" s="214"/>
      <c r="E612" s="214"/>
      <c r="K612" s="1"/>
    </row>
    <row r="613" spans="1:11">
      <c r="A613" s="209"/>
      <c r="B613" s="214"/>
      <c r="C613" s="3"/>
      <c r="D613" s="214"/>
      <c r="E613" s="214"/>
      <c r="K613" s="1"/>
    </row>
    <row r="614" spans="1:11">
      <c r="A614" s="209"/>
      <c r="B614" s="214"/>
      <c r="C614" s="3"/>
      <c r="D614" s="214"/>
      <c r="E614" s="214"/>
      <c r="K614" s="1"/>
    </row>
    <row r="615" spans="1:11">
      <c r="A615" s="209"/>
      <c r="B615" s="214"/>
      <c r="C615" s="3"/>
      <c r="D615" s="214"/>
      <c r="E615" s="214"/>
      <c r="K615" s="1"/>
    </row>
    <row r="616" spans="1:11">
      <c r="A616" s="209"/>
      <c r="B616" s="214"/>
      <c r="C616" s="3"/>
      <c r="D616" s="214"/>
      <c r="E616" s="214"/>
      <c r="K616" s="1"/>
    </row>
    <row r="617" spans="1:11">
      <c r="A617" s="209"/>
      <c r="B617" s="214"/>
      <c r="C617" s="3"/>
      <c r="D617" s="214"/>
      <c r="E617" s="214"/>
      <c r="K617" s="1"/>
    </row>
    <row r="618" spans="1:11">
      <c r="A618" s="209"/>
      <c r="B618" s="214"/>
      <c r="C618" s="3"/>
      <c r="D618" s="214"/>
      <c r="E618" s="214"/>
      <c r="K618" s="1"/>
    </row>
    <row r="619" spans="1:11">
      <c r="A619" s="209"/>
      <c r="B619" s="214"/>
      <c r="C619" s="3"/>
      <c r="D619" s="214"/>
      <c r="E619" s="214"/>
      <c r="K619" s="1"/>
    </row>
    <row r="620" spans="1:11">
      <c r="A620" s="209"/>
      <c r="B620" s="214"/>
      <c r="C620" s="3"/>
      <c r="D620" s="214"/>
      <c r="E620" s="214"/>
      <c r="K620" s="1"/>
    </row>
    <row r="621" spans="1:11">
      <c r="A621" s="209"/>
      <c r="B621" s="214"/>
      <c r="C621" s="3"/>
      <c r="D621" s="214"/>
      <c r="E621" s="214"/>
      <c r="K621" s="1"/>
    </row>
    <row r="622" spans="1:11">
      <c r="A622" s="209"/>
      <c r="B622" s="214"/>
      <c r="C622" s="3"/>
      <c r="D622" s="214"/>
      <c r="E622" s="214"/>
      <c r="K622" s="1"/>
    </row>
    <row r="623" spans="1:11">
      <c r="A623" s="209"/>
      <c r="B623" s="214"/>
      <c r="C623" s="3"/>
      <c r="D623" s="214"/>
      <c r="E623" s="214"/>
      <c r="K623" s="1"/>
    </row>
    <row r="624" spans="1:11">
      <c r="A624" s="209"/>
      <c r="B624" s="214"/>
      <c r="C624" s="3"/>
      <c r="D624" s="214"/>
      <c r="E624" s="214"/>
      <c r="K624" s="1"/>
    </row>
    <row r="625" spans="1:11">
      <c r="A625" s="209"/>
      <c r="B625" s="214"/>
      <c r="C625" s="3"/>
      <c r="D625" s="214"/>
      <c r="E625" s="214"/>
      <c r="K625" s="1"/>
    </row>
    <row r="626" spans="1:11">
      <c r="A626" s="209"/>
      <c r="B626" s="214"/>
      <c r="C626" s="3"/>
      <c r="D626" s="214"/>
      <c r="E626" s="214"/>
      <c r="K626" s="1"/>
    </row>
    <row r="627" spans="1:11">
      <c r="A627" s="209"/>
      <c r="B627" s="214"/>
      <c r="C627" s="3"/>
      <c r="D627" s="214"/>
      <c r="E627" s="214"/>
      <c r="K627" s="1"/>
    </row>
    <row r="628" spans="1:11">
      <c r="A628" s="209"/>
      <c r="B628" s="214"/>
      <c r="C628" s="3"/>
      <c r="D628" s="214"/>
      <c r="E628" s="214"/>
      <c r="K628" s="1"/>
    </row>
    <row r="629" spans="1:11">
      <c r="A629" s="209"/>
      <c r="B629" s="214"/>
      <c r="C629" s="3"/>
      <c r="D629" s="214"/>
      <c r="E629" s="214"/>
      <c r="K629" s="1"/>
    </row>
    <row r="630" spans="1:11">
      <c r="A630" s="209"/>
      <c r="B630" s="214"/>
      <c r="C630" s="3"/>
      <c r="D630" s="214"/>
      <c r="E630" s="214"/>
      <c r="K630" s="1"/>
    </row>
    <row r="631" spans="1:11">
      <c r="A631" s="209"/>
      <c r="B631" s="214"/>
      <c r="C631" s="3"/>
      <c r="D631" s="214"/>
      <c r="E631" s="214"/>
      <c r="K631" s="1"/>
    </row>
    <row r="632" spans="1:11">
      <c r="A632" s="209"/>
      <c r="B632" s="214"/>
      <c r="C632" s="3"/>
      <c r="D632" s="214"/>
      <c r="E632" s="214"/>
      <c r="K632" s="1"/>
    </row>
    <row r="633" spans="1:11">
      <c r="A633" s="209"/>
      <c r="B633" s="214"/>
      <c r="C633" s="3"/>
      <c r="D633" s="214"/>
      <c r="E633" s="214"/>
      <c r="K633" s="1"/>
    </row>
    <row r="634" spans="1:11">
      <c r="A634" s="209"/>
      <c r="B634" s="214"/>
      <c r="C634" s="3"/>
      <c r="D634" s="214"/>
      <c r="E634" s="214"/>
      <c r="K634" s="1"/>
    </row>
    <row r="635" spans="1:11">
      <c r="A635" s="209"/>
      <c r="B635" s="214"/>
      <c r="C635" s="3"/>
      <c r="D635" s="214"/>
      <c r="E635" s="214"/>
      <c r="K635" s="1"/>
    </row>
    <row r="636" spans="1:11">
      <c r="A636" s="209"/>
      <c r="B636" s="214"/>
      <c r="C636" s="3"/>
      <c r="D636" s="214"/>
      <c r="E636" s="214"/>
      <c r="K636" s="1"/>
    </row>
    <row r="637" spans="1:11">
      <c r="A637" s="209"/>
      <c r="B637" s="214"/>
      <c r="C637" s="3"/>
      <c r="D637" s="214"/>
      <c r="E637" s="214"/>
      <c r="K637" s="1"/>
    </row>
    <row r="638" spans="1:11">
      <c r="A638" s="209"/>
      <c r="B638" s="214"/>
      <c r="C638" s="3"/>
      <c r="D638" s="214"/>
      <c r="E638" s="214"/>
      <c r="K638" s="1"/>
    </row>
    <row r="639" spans="1:11">
      <c r="A639" s="209"/>
      <c r="B639" s="214"/>
      <c r="C639" s="3"/>
      <c r="D639" s="214"/>
      <c r="E639" s="214"/>
      <c r="K639" s="1"/>
    </row>
    <row r="640" spans="1:11">
      <c r="A640" s="209"/>
      <c r="B640" s="214"/>
      <c r="C640" s="3"/>
      <c r="D640" s="214"/>
      <c r="E640" s="214"/>
      <c r="K640" s="1"/>
    </row>
    <row r="641" spans="1:11">
      <c r="A641" s="209"/>
      <c r="B641" s="214"/>
      <c r="C641" s="3"/>
      <c r="D641" s="214"/>
      <c r="E641" s="214"/>
      <c r="K641" s="1"/>
    </row>
    <row r="642" spans="1:11">
      <c r="A642" s="209"/>
      <c r="B642" s="214"/>
      <c r="C642" s="3"/>
      <c r="D642" s="214"/>
      <c r="E642" s="214"/>
      <c r="K642" s="1"/>
    </row>
    <row r="643" spans="1:11">
      <c r="A643" s="209"/>
      <c r="B643" s="214"/>
      <c r="C643" s="3"/>
      <c r="D643" s="214"/>
      <c r="E643" s="214"/>
      <c r="K643" s="1"/>
    </row>
    <row r="644" spans="1:11">
      <c r="A644" s="209"/>
      <c r="B644" s="214"/>
      <c r="C644" s="3"/>
      <c r="D644" s="214"/>
      <c r="E644" s="214"/>
      <c r="K644" s="1"/>
    </row>
    <row r="645" spans="1:11">
      <c r="A645" s="209"/>
      <c r="B645" s="214"/>
      <c r="C645" s="3"/>
      <c r="D645" s="214"/>
      <c r="E645" s="214"/>
      <c r="K645" s="1"/>
    </row>
    <row r="646" spans="1:11">
      <c r="A646" s="209"/>
      <c r="B646" s="214"/>
      <c r="C646" s="3"/>
      <c r="D646" s="214"/>
      <c r="E646" s="214"/>
      <c r="K646" s="1"/>
    </row>
    <row r="647" spans="1:11">
      <c r="A647" s="209"/>
      <c r="B647" s="214"/>
      <c r="C647" s="3"/>
      <c r="D647" s="214"/>
      <c r="E647" s="214"/>
      <c r="K647" s="1"/>
    </row>
    <row r="648" spans="1:11">
      <c r="A648" s="209"/>
      <c r="B648" s="214"/>
      <c r="C648" s="3"/>
      <c r="D648" s="214"/>
      <c r="E648" s="214"/>
      <c r="K648" s="1"/>
    </row>
    <row r="649" spans="1:11">
      <c r="A649" s="209"/>
      <c r="B649" s="214"/>
      <c r="C649" s="3"/>
      <c r="D649" s="214"/>
      <c r="E649" s="214"/>
      <c r="K649" s="1"/>
    </row>
    <row r="650" spans="1:11">
      <c r="A650" s="209"/>
      <c r="B650" s="214"/>
      <c r="C650" s="3"/>
      <c r="D650" s="214"/>
      <c r="E650" s="214"/>
      <c r="K650" s="1"/>
    </row>
    <row r="651" spans="1:11">
      <c r="A651" s="209"/>
      <c r="B651" s="214"/>
      <c r="C651" s="3"/>
      <c r="D651" s="214"/>
      <c r="E651" s="214"/>
      <c r="K651" s="1"/>
    </row>
    <row r="652" spans="1:11">
      <c r="A652" s="209"/>
      <c r="B652" s="214"/>
      <c r="C652" s="3"/>
      <c r="D652" s="214"/>
      <c r="E652" s="214"/>
      <c r="K652" s="1"/>
    </row>
    <row r="653" spans="1:11">
      <c r="A653" s="209"/>
      <c r="B653" s="214"/>
      <c r="C653" s="3"/>
      <c r="D653" s="214"/>
      <c r="E653" s="214"/>
      <c r="K653" s="1"/>
    </row>
    <row r="654" spans="1:11">
      <c r="A654" s="209"/>
      <c r="B654" s="214"/>
      <c r="C654" s="3"/>
      <c r="D654" s="214"/>
      <c r="E654" s="214"/>
      <c r="K654" s="1"/>
    </row>
    <row r="655" spans="1:11">
      <c r="A655" s="209"/>
      <c r="B655" s="214"/>
      <c r="C655" s="3"/>
      <c r="D655" s="214"/>
      <c r="E655" s="214"/>
      <c r="K655" s="1"/>
    </row>
    <row r="656" spans="1:11">
      <c r="A656" s="209"/>
      <c r="B656" s="214"/>
      <c r="C656" s="3"/>
      <c r="D656" s="214"/>
      <c r="E656" s="214"/>
      <c r="K656" s="1"/>
    </row>
    <row r="657" spans="1:11">
      <c r="A657" s="209"/>
      <c r="B657" s="214"/>
      <c r="C657" s="3"/>
      <c r="D657" s="214"/>
      <c r="E657" s="214"/>
      <c r="K657" s="1"/>
    </row>
    <row r="658" spans="1:11">
      <c r="A658" s="209"/>
      <c r="B658" s="214"/>
      <c r="C658" s="3"/>
      <c r="D658" s="214"/>
      <c r="E658" s="214"/>
      <c r="K658" s="1"/>
    </row>
    <row r="659" spans="1:11">
      <c r="A659" s="209"/>
      <c r="B659" s="214"/>
      <c r="C659" s="3"/>
      <c r="D659" s="214"/>
      <c r="E659" s="214"/>
      <c r="K659" s="1"/>
    </row>
    <row r="660" spans="1:11">
      <c r="A660" s="209"/>
      <c r="B660" s="214"/>
      <c r="C660" s="3"/>
      <c r="D660" s="214"/>
      <c r="E660" s="214"/>
      <c r="K660" s="1"/>
    </row>
    <row r="661" spans="1:11">
      <c r="A661" s="209"/>
      <c r="B661" s="214"/>
      <c r="C661" s="3"/>
      <c r="D661" s="214"/>
      <c r="E661" s="214"/>
      <c r="K661" s="1"/>
    </row>
    <row r="662" spans="1:11">
      <c r="A662" s="209"/>
      <c r="B662" s="214"/>
      <c r="C662" s="3"/>
      <c r="D662" s="214"/>
      <c r="E662" s="214"/>
      <c r="K662" s="1"/>
    </row>
    <row r="663" spans="1:11">
      <c r="A663" s="209"/>
      <c r="B663" s="214"/>
      <c r="C663" s="3"/>
      <c r="D663" s="214"/>
      <c r="E663" s="214"/>
      <c r="K663" s="1"/>
    </row>
    <row r="664" spans="1:11">
      <c r="A664" s="209"/>
      <c r="B664" s="214"/>
      <c r="C664" s="3"/>
      <c r="D664" s="214"/>
      <c r="E664" s="214"/>
      <c r="K664" s="1"/>
    </row>
    <row r="665" spans="1:11">
      <c r="A665" s="209"/>
      <c r="B665" s="214"/>
      <c r="C665" s="3"/>
      <c r="D665" s="214"/>
      <c r="E665" s="214"/>
      <c r="K665" s="1"/>
    </row>
    <row r="666" spans="1:11">
      <c r="A666" s="209"/>
      <c r="B666" s="214"/>
      <c r="C666" s="3"/>
      <c r="D666" s="214"/>
      <c r="E666" s="214"/>
      <c r="K666" s="1"/>
    </row>
    <row r="667" spans="1:11">
      <c r="A667" s="209"/>
      <c r="B667" s="214"/>
      <c r="C667" s="3"/>
      <c r="D667" s="214"/>
      <c r="E667" s="214"/>
      <c r="K667" s="1"/>
    </row>
    <row r="668" spans="1:11">
      <c r="A668" s="209"/>
      <c r="B668" s="214"/>
      <c r="C668" s="3"/>
      <c r="D668" s="214"/>
      <c r="E668" s="214"/>
      <c r="K668" s="1"/>
    </row>
    <row r="669" spans="1:11">
      <c r="A669" s="209"/>
      <c r="B669" s="214"/>
      <c r="C669" s="3"/>
      <c r="D669" s="214"/>
      <c r="E669" s="214"/>
      <c r="K669" s="1"/>
    </row>
    <row r="670" spans="1:11">
      <c r="A670" s="209"/>
      <c r="B670" s="214"/>
      <c r="C670" s="3"/>
      <c r="D670" s="214"/>
      <c r="E670" s="214"/>
      <c r="K670" s="1"/>
    </row>
    <row r="671" spans="1:11">
      <c r="A671" s="209"/>
      <c r="B671" s="214"/>
      <c r="C671" s="3"/>
      <c r="D671" s="214"/>
      <c r="E671" s="214"/>
      <c r="K671" s="1"/>
    </row>
    <row r="672" spans="1:11">
      <c r="A672" s="209"/>
      <c r="B672" s="214"/>
      <c r="C672" s="3"/>
      <c r="D672" s="214"/>
      <c r="E672" s="214"/>
      <c r="K672" s="1"/>
    </row>
    <row r="673" spans="1:11">
      <c r="A673" s="209"/>
      <c r="B673" s="214"/>
      <c r="C673" s="3"/>
      <c r="D673" s="214"/>
      <c r="E673" s="214"/>
      <c r="K673" s="1"/>
    </row>
    <row r="674" spans="1:11">
      <c r="A674" s="209"/>
      <c r="B674" s="214"/>
      <c r="C674" s="3"/>
      <c r="D674" s="214"/>
      <c r="E674" s="214"/>
      <c r="K674" s="1"/>
    </row>
    <row r="675" spans="1:11">
      <c r="A675" s="209"/>
      <c r="B675" s="214"/>
      <c r="C675" s="3"/>
      <c r="D675" s="214"/>
      <c r="E675" s="214"/>
      <c r="K675" s="1"/>
    </row>
    <row r="676" spans="1:11">
      <c r="A676" s="209"/>
      <c r="B676" s="214"/>
      <c r="C676" s="3"/>
      <c r="D676" s="214"/>
      <c r="E676" s="214"/>
      <c r="K676" s="1"/>
    </row>
    <row r="677" spans="1:11">
      <c r="A677" s="209"/>
      <c r="B677" s="214"/>
      <c r="C677" s="3"/>
      <c r="D677" s="214"/>
      <c r="E677" s="214"/>
      <c r="K677" s="1"/>
    </row>
    <row r="678" spans="1:11">
      <c r="A678" s="209"/>
      <c r="B678" s="214"/>
      <c r="C678" s="3"/>
      <c r="D678" s="214"/>
      <c r="E678" s="214"/>
      <c r="K678" s="1"/>
    </row>
    <row r="679" spans="1:11">
      <c r="A679" s="209"/>
      <c r="B679" s="214"/>
      <c r="C679" s="3"/>
      <c r="D679" s="214"/>
      <c r="E679" s="214"/>
      <c r="K679" s="1"/>
    </row>
    <row r="680" spans="1:11">
      <c r="A680" s="209"/>
      <c r="B680" s="214"/>
      <c r="C680" s="3"/>
      <c r="D680" s="214"/>
      <c r="E680" s="214"/>
      <c r="K680" s="1"/>
    </row>
    <row r="681" spans="1:11">
      <c r="A681" s="209"/>
      <c r="B681" s="214"/>
      <c r="C681" s="3"/>
      <c r="D681" s="214"/>
      <c r="E681" s="214"/>
      <c r="K681" s="1"/>
    </row>
    <row r="682" spans="1:11">
      <c r="A682" s="209"/>
      <c r="B682" s="214"/>
      <c r="C682" s="3"/>
      <c r="D682" s="214"/>
      <c r="E682" s="214"/>
      <c r="K682" s="1"/>
    </row>
    <row r="683" spans="1:11">
      <c r="A683" s="209"/>
      <c r="B683" s="214"/>
      <c r="C683" s="3"/>
      <c r="D683" s="214"/>
      <c r="E683" s="214"/>
      <c r="K683" s="1"/>
    </row>
    <row r="684" spans="1:11">
      <c r="A684" s="209"/>
      <c r="B684" s="214"/>
      <c r="C684" s="3"/>
      <c r="D684" s="214"/>
      <c r="E684" s="214"/>
      <c r="K684" s="1"/>
    </row>
    <row r="685" spans="1:11">
      <c r="A685" s="209"/>
      <c r="B685" s="214"/>
      <c r="C685" s="3"/>
      <c r="D685" s="214"/>
      <c r="E685" s="214"/>
      <c r="K685" s="1"/>
    </row>
    <row r="686" spans="1:11">
      <c r="A686" s="209"/>
      <c r="B686" s="214"/>
      <c r="C686" s="3"/>
      <c r="D686" s="214"/>
      <c r="E686" s="214"/>
      <c r="K686" s="1"/>
    </row>
    <row r="687" spans="1:11">
      <c r="A687" s="209"/>
      <c r="B687" s="214"/>
      <c r="C687" s="3"/>
      <c r="D687" s="214"/>
      <c r="E687" s="214"/>
      <c r="K687" s="1"/>
    </row>
    <row r="688" spans="1:11">
      <c r="A688" s="209"/>
      <c r="B688" s="214"/>
      <c r="C688" s="3"/>
      <c r="D688" s="214"/>
      <c r="E688" s="214"/>
      <c r="K688" s="1"/>
    </row>
    <row r="689" spans="1:11">
      <c r="A689" s="209"/>
      <c r="B689" s="214"/>
      <c r="C689" s="3"/>
      <c r="D689" s="214"/>
      <c r="E689" s="214"/>
      <c r="K689" s="1"/>
    </row>
    <row r="690" spans="1:11">
      <c r="A690" s="209"/>
      <c r="B690" s="214"/>
      <c r="C690" s="3"/>
      <c r="D690" s="214"/>
      <c r="E690" s="214"/>
      <c r="K690" s="1"/>
    </row>
    <row r="691" spans="1:11">
      <c r="A691" s="209"/>
      <c r="B691" s="214"/>
      <c r="C691" s="3"/>
      <c r="D691" s="214"/>
      <c r="E691" s="214"/>
      <c r="K691" s="1"/>
    </row>
    <row r="692" spans="1:11">
      <c r="A692" s="209"/>
      <c r="B692" s="214"/>
      <c r="C692" s="3"/>
      <c r="D692" s="214"/>
      <c r="E692" s="214"/>
      <c r="K692" s="1"/>
    </row>
    <row r="693" spans="1:11">
      <c r="A693" s="209"/>
      <c r="B693" s="214"/>
      <c r="C693" s="3"/>
      <c r="D693" s="214"/>
      <c r="E693" s="214"/>
      <c r="K693" s="1"/>
    </row>
    <row r="694" spans="1:11">
      <c r="A694" s="209"/>
      <c r="B694" s="214"/>
      <c r="C694" s="3"/>
      <c r="D694" s="214"/>
      <c r="E694" s="214"/>
      <c r="K694" s="1"/>
    </row>
    <row r="695" spans="1:11">
      <c r="A695" s="209"/>
      <c r="B695" s="214"/>
      <c r="C695" s="3"/>
      <c r="D695" s="214"/>
      <c r="E695" s="214"/>
      <c r="K695" s="1"/>
    </row>
    <row r="696" spans="1:11">
      <c r="A696" s="209"/>
      <c r="B696" s="214"/>
      <c r="C696" s="3"/>
      <c r="D696" s="214"/>
      <c r="E696" s="214"/>
      <c r="K696" s="1"/>
    </row>
    <row r="697" spans="1:11">
      <c r="A697" s="209"/>
      <c r="B697" s="214"/>
      <c r="C697" s="3"/>
      <c r="D697" s="214"/>
      <c r="E697" s="214"/>
      <c r="K697" s="1"/>
    </row>
    <row r="698" spans="1:11">
      <c r="A698" s="209"/>
      <c r="B698" s="214"/>
      <c r="C698" s="3"/>
      <c r="D698" s="214"/>
      <c r="E698" s="214"/>
      <c r="K698" s="1"/>
    </row>
    <row r="699" spans="1:11">
      <c r="A699" s="209"/>
      <c r="B699" s="214"/>
      <c r="C699" s="3"/>
      <c r="D699" s="214"/>
      <c r="E699" s="214"/>
      <c r="K699" s="1"/>
    </row>
    <row r="700" spans="1:11">
      <c r="A700" s="209"/>
      <c r="B700" s="214"/>
      <c r="C700" s="3"/>
      <c r="D700" s="214"/>
      <c r="E700" s="214"/>
      <c r="K700" s="1"/>
    </row>
    <row r="701" spans="1:11">
      <c r="A701" s="209"/>
      <c r="B701" s="214"/>
      <c r="C701" s="3"/>
      <c r="D701" s="214"/>
      <c r="E701" s="214"/>
      <c r="K701" s="1"/>
    </row>
    <row r="702" spans="1:11">
      <c r="A702" s="209"/>
      <c r="B702" s="214"/>
      <c r="C702" s="3"/>
      <c r="D702" s="214"/>
      <c r="E702" s="214"/>
      <c r="K702" s="1"/>
    </row>
    <row r="703" spans="1:11">
      <c r="A703" s="209"/>
      <c r="B703" s="214"/>
      <c r="C703" s="3"/>
      <c r="D703" s="214"/>
      <c r="E703" s="214"/>
      <c r="K703" s="1"/>
    </row>
    <row r="704" spans="1:11">
      <c r="A704" s="209"/>
      <c r="B704" s="214"/>
      <c r="C704" s="3"/>
      <c r="D704" s="214"/>
      <c r="E704" s="214"/>
      <c r="K704" s="1"/>
    </row>
    <row r="705" spans="1:11">
      <c r="A705" s="209"/>
      <c r="B705" s="214"/>
      <c r="C705" s="3"/>
      <c r="D705" s="214"/>
      <c r="E705" s="214"/>
      <c r="K705" s="1"/>
    </row>
    <row r="706" spans="1:11">
      <c r="A706" s="209"/>
      <c r="B706" s="214"/>
      <c r="C706" s="3"/>
      <c r="D706" s="214"/>
      <c r="E706" s="214"/>
      <c r="K706" s="1"/>
    </row>
    <row r="707" spans="1:11">
      <c r="A707" s="209"/>
      <c r="B707" s="214"/>
      <c r="C707" s="3"/>
      <c r="D707" s="214"/>
      <c r="E707" s="214"/>
      <c r="K707" s="1"/>
    </row>
    <row r="708" spans="1:11">
      <c r="A708" s="209"/>
      <c r="B708" s="214"/>
      <c r="C708" s="3"/>
      <c r="D708" s="214"/>
      <c r="E708" s="214"/>
      <c r="K708" s="1"/>
    </row>
    <row r="709" spans="1:11">
      <c r="A709" s="209"/>
      <c r="B709" s="214"/>
      <c r="C709" s="3"/>
      <c r="D709" s="214"/>
      <c r="E709" s="214"/>
      <c r="K709" s="1"/>
    </row>
    <row r="710" spans="1:11">
      <c r="A710" s="209"/>
      <c r="B710" s="214"/>
      <c r="C710" s="3"/>
      <c r="D710" s="214"/>
      <c r="E710" s="214"/>
      <c r="K710" s="1"/>
    </row>
    <row r="711" spans="1:11">
      <c r="A711" s="209"/>
      <c r="B711" s="214"/>
      <c r="C711" s="3"/>
      <c r="D711" s="214"/>
      <c r="E711" s="214"/>
      <c r="K711" s="1"/>
    </row>
    <row r="712" spans="1:11">
      <c r="A712" s="209"/>
      <c r="B712" s="214"/>
      <c r="C712" s="3"/>
      <c r="D712" s="214"/>
      <c r="E712" s="214"/>
      <c r="K712" s="1"/>
    </row>
    <row r="713" spans="1:11">
      <c r="A713" s="209"/>
      <c r="B713" s="214"/>
      <c r="C713" s="3"/>
      <c r="D713" s="214"/>
      <c r="E713" s="214"/>
      <c r="K713" s="1"/>
    </row>
    <row r="714" spans="1:11">
      <c r="A714" s="209"/>
      <c r="B714" s="214"/>
      <c r="C714" s="3"/>
      <c r="D714" s="214"/>
      <c r="E714" s="214"/>
      <c r="K714" s="1"/>
    </row>
    <row r="715" spans="1:11">
      <c r="A715" s="209"/>
      <c r="B715" s="214"/>
      <c r="C715" s="3"/>
      <c r="D715" s="214"/>
      <c r="E715" s="214"/>
      <c r="K715" s="1"/>
    </row>
    <row r="716" spans="1:11">
      <c r="A716" s="209"/>
      <c r="B716" s="214"/>
      <c r="C716" s="3"/>
      <c r="D716" s="214"/>
      <c r="E716" s="214"/>
      <c r="K716" s="1"/>
    </row>
    <row r="717" spans="1:11">
      <c r="A717" s="209"/>
      <c r="B717" s="214"/>
      <c r="C717" s="3"/>
      <c r="D717" s="214"/>
      <c r="E717" s="214"/>
      <c r="K717" s="1"/>
    </row>
    <row r="718" spans="1:11">
      <c r="A718" s="209"/>
      <c r="B718" s="214"/>
      <c r="C718" s="3"/>
      <c r="D718" s="214"/>
      <c r="E718" s="214"/>
      <c r="K718" s="1"/>
    </row>
    <row r="719" spans="1:11">
      <c r="A719" s="209"/>
      <c r="B719" s="214"/>
      <c r="C719" s="3"/>
      <c r="D719" s="214"/>
      <c r="E719" s="214"/>
      <c r="K719" s="1"/>
    </row>
    <row r="720" spans="1:11">
      <c r="A720" s="209"/>
      <c r="B720" s="214"/>
      <c r="C720" s="3"/>
      <c r="D720" s="214"/>
      <c r="E720" s="214"/>
      <c r="K720" s="1"/>
    </row>
    <row r="721" spans="1:11">
      <c r="A721" s="209"/>
      <c r="B721" s="214"/>
      <c r="C721" s="3"/>
      <c r="D721" s="214"/>
      <c r="E721" s="214"/>
      <c r="K721" s="1"/>
    </row>
    <row r="722" spans="1:11">
      <c r="A722" s="209"/>
      <c r="B722" s="214"/>
      <c r="C722" s="3"/>
      <c r="D722" s="214"/>
      <c r="E722" s="214"/>
      <c r="K722" s="1"/>
    </row>
    <row r="723" spans="1:11">
      <c r="A723" s="209"/>
      <c r="B723" s="214"/>
      <c r="C723" s="3"/>
      <c r="D723" s="214"/>
      <c r="E723" s="214"/>
      <c r="K723" s="1"/>
    </row>
    <row r="724" spans="1:11">
      <c r="A724" s="209"/>
      <c r="B724" s="214"/>
      <c r="C724" s="3"/>
      <c r="D724" s="214"/>
      <c r="E724" s="214"/>
      <c r="K724" s="1"/>
    </row>
    <row r="725" spans="1:11">
      <c r="A725" s="209"/>
      <c r="B725" s="214"/>
      <c r="C725" s="3"/>
      <c r="D725" s="214"/>
      <c r="E725" s="214"/>
      <c r="K725" s="1"/>
    </row>
    <row r="726" spans="1:11">
      <c r="A726" s="209"/>
      <c r="B726" s="214"/>
      <c r="C726" s="3"/>
      <c r="D726" s="214"/>
      <c r="E726" s="214"/>
      <c r="K726" s="1"/>
    </row>
    <row r="727" spans="1:11">
      <c r="A727" s="209"/>
      <c r="B727" s="214"/>
      <c r="C727" s="3"/>
      <c r="D727" s="214"/>
      <c r="E727" s="214"/>
      <c r="K727" s="1"/>
    </row>
    <row r="728" spans="1:11">
      <c r="A728" s="209"/>
      <c r="B728" s="214"/>
      <c r="C728" s="3"/>
      <c r="D728" s="214"/>
      <c r="E728" s="214"/>
      <c r="K728" s="1"/>
    </row>
    <row r="729" spans="1:11">
      <c r="A729" s="209"/>
      <c r="B729" s="214"/>
      <c r="C729" s="3"/>
      <c r="D729" s="214"/>
      <c r="E729" s="214"/>
      <c r="K729" s="1"/>
    </row>
    <row r="730" spans="1:11">
      <c r="A730" s="209"/>
      <c r="B730" s="214"/>
      <c r="C730" s="3"/>
      <c r="D730" s="214"/>
      <c r="E730" s="214"/>
      <c r="K730" s="1"/>
    </row>
    <row r="731" spans="1:11">
      <c r="A731" s="209"/>
      <c r="B731" s="214"/>
      <c r="C731" s="3"/>
      <c r="D731" s="214"/>
      <c r="E731" s="214"/>
      <c r="K731" s="1"/>
    </row>
    <row r="732" spans="1:11">
      <c r="A732" s="209"/>
      <c r="B732" s="214"/>
      <c r="C732" s="3"/>
      <c r="D732" s="214"/>
      <c r="E732" s="214"/>
      <c r="K732" s="1"/>
    </row>
    <row r="733" spans="1:11">
      <c r="A733" s="209"/>
      <c r="B733" s="214"/>
      <c r="C733" s="3"/>
      <c r="D733" s="214"/>
      <c r="E733" s="214"/>
      <c r="K733" s="1"/>
    </row>
    <row r="734" spans="1:11">
      <c r="A734" s="209"/>
      <c r="B734" s="214"/>
      <c r="C734" s="3"/>
      <c r="D734" s="214"/>
      <c r="E734" s="214"/>
      <c r="K734" s="1"/>
    </row>
    <row r="735" spans="1:11">
      <c r="A735" s="209"/>
      <c r="B735" s="214"/>
      <c r="C735" s="3"/>
      <c r="D735" s="214"/>
      <c r="E735" s="214"/>
      <c r="K735" s="1"/>
    </row>
    <row r="736" spans="1:11">
      <c r="A736" s="209"/>
      <c r="B736" s="214"/>
      <c r="C736" s="3"/>
      <c r="D736" s="214"/>
      <c r="E736" s="214"/>
      <c r="K736" s="1"/>
    </row>
    <row r="737" spans="1:11">
      <c r="A737" s="209"/>
      <c r="B737" s="214"/>
      <c r="C737" s="3"/>
      <c r="D737" s="214"/>
      <c r="E737" s="214"/>
      <c r="K737" s="1"/>
    </row>
    <row r="738" spans="1:11">
      <c r="A738" s="209"/>
      <c r="B738" s="214"/>
      <c r="C738" s="3"/>
      <c r="D738" s="214"/>
      <c r="E738" s="214"/>
      <c r="K738" s="1"/>
    </row>
    <row r="739" spans="1:11">
      <c r="A739" s="209"/>
      <c r="B739" s="214"/>
      <c r="C739" s="3"/>
      <c r="D739" s="214"/>
      <c r="E739" s="214"/>
      <c r="K739" s="1"/>
    </row>
    <row r="740" spans="1:11">
      <c r="A740" s="209"/>
      <c r="B740" s="214"/>
      <c r="C740" s="3"/>
      <c r="D740" s="214"/>
      <c r="E740" s="214"/>
      <c r="K740" s="1"/>
    </row>
    <row r="741" spans="1:11">
      <c r="A741" s="209"/>
      <c r="B741" s="214"/>
      <c r="C741" s="3"/>
      <c r="D741" s="214"/>
      <c r="E741" s="214"/>
      <c r="K741" s="1"/>
    </row>
    <row r="742" spans="1:11">
      <c r="A742" s="209"/>
      <c r="B742" s="214"/>
      <c r="C742" s="3"/>
      <c r="D742" s="214"/>
      <c r="E742" s="214"/>
      <c r="K742" s="1"/>
    </row>
    <row r="743" spans="1:11">
      <c r="A743" s="209"/>
      <c r="B743" s="214"/>
      <c r="C743" s="3"/>
      <c r="D743" s="214"/>
      <c r="E743" s="214"/>
      <c r="K743" s="1"/>
    </row>
    <row r="744" spans="1:11">
      <c r="A744" s="209"/>
      <c r="B744" s="214"/>
      <c r="C744" s="3"/>
      <c r="D744" s="214"/>
      <c r="E744" s="214"/>
      <c r="K744" s="1"/>
    </row>
    <row r="745" spans="1:11">
      <c r="A745" s="209"/>
      <c r="B745" s="214"/>
      <c r="C745" s="3"/>
      <c r="D745" s="214"/>
      <c r="E745" s="214"/>
      <c r="K745" s="1"/>
    </row>
    <row r="746" spans="1:11">
      <c r="A746" s="209"/>
      <c r="B746" s="214"/>
      <c r="C746" s="3"/>
      <c r="D746" s="214"/>
      <c r="E746" s="214"/>
      <c r="K746" s="1"/>
    </row>
    <row r="747" spans="1:11">
      <c r="A747" s="209"/>
      <c r="B747" s="214"/>
      <c r="C747" s="3"/>
      <c r="D747" s="214"/>
      <c r="E747" s="214"/>
      <c r="K747" s="1"/>
    </row>
    <row r="748" spans="1:11">
      <c r="A748" s="209"/>
      <c r="B748" s="214"/>
      <c r="C748" s="3"/>
      <c r="D748" s="214"/>
      <c r="E748" s="214"/>
      <c r="K748" s="1"/>
    </row>
    <row r="749" spans="1:11">
      <c r="A749" s="209"/>
      <c r="B749" s="214"/>
      <c r="C749" s="3"/>
      <c r="D749" s="214"/>
      <c r="E749" s="214"/>
      <c r="K749" s="1"/>
    </row>
    <row r="750" spans="1:11">
      <c r="A750" s="209"/>
      <c r="B750" s="214"/>
      <c r="C750" s="3"/>
      <c r="D750" s="214"/>
      <c r="E750" s="214"/>
      <c r="K750" s="1"/>
    </row>
    <row r="751" spans="1:11">
      <c r="A751" s="209"/>
      <c r="B751" s="214"/>
      <c r="C751" s="3"/>
      <c r="D751" s="214"/>
      <c r="E751" s="214"/>
      <c r="K751" s="1"/>
    </row>
    <row r="752" spans="1:11">
      <c r="A752" s="209"/>
      <c r="B752" s="214"/>
      <c r="C752" s="3"/>
      <c r="D752" s="214"/>
      <c r="E752" s="214"/>
      <c r="K752" s="1"/>
    </row>
    <row r="753" spans="1:11">
      <c r="A753" s="209"/>
      <c r="B753" s="214"/>
      <c r="C753" s="3"/>
      <c r="D753" s="214"/>
      <c r="E753" s="214"/>
      <c r="K753" s="1"/>
    </row>
    <row r="754" spans="1:11">
      <c r="A754" s="209"/>
      <c r="B754" s="214"/>
      <c r="C754" s="3"/>
      <c r="D754" s="214"/>
      <c r="E754" s="214"/>
      <c r="K754" s="1"/>
    </row>
    <row r="755" spans="1:11">
      <c r="A755" s="209"/>
      <c r="B755" s="214"/>
      <c r="C755" s="3"/>
      <c r="D755" s="214"/>
      <c r="E755" s="214"/>
      <c r="K755" s="1"/>
    </row>
    <row r="756" spans="1:11">
      <c r="A756" s="209"/>
      <c r="B756" s="214"/>
      <c r="C756" s="3"/>
      <c r="D756" s="214"/>
      <c r="E756" s="214"/>
      <c r="K756" s="1"/>
    </row>
    <row r="757" spans="1:11">
      <c r="A757" s="209"/>
      <c r="B757" s="214"/>
      <c r="C757" s="3"/>
      <c r="D757" s="214"/>
      <c r="E757" s="214"/>
      <c r="K757" s="1"/>
    </row>
    <row r="758" spans="1:11">
      <c r="A758" s="209"/>
      <c r="B758" s="214"/>
      <c r="C758" s="3"/>
      <c r="D758" s="214"/>
      <c r="E758" s="214"/>
      <c r="K758" s="1"/>
    </row>
    <row r="759" spans="1:11">
      <c r="A759" s="209"/>
      <c r="B759" s="214"/>
      <c r="C759" s="3"/>
      <c r="D759" s="214"/>
      <c r="E759" s="214"/>
      <c r="K759" s="1"/>
    </row>
    <row r="760" spans="1:11">
      <c r="A760" s="209"/>
      <c r="B760" s="214"/>
      <c r="C760" s="3"/>
      <c r="D760" s="214"/>
      <c r="E760" s="214"/>
      <c r="K760" s="1"/>
    </row>
    <row r="761" spans="1:11">
      <c r="A761" s="209"/>
      <c r="B761" s="214"/>
      <c r="C761" s="3"/>
      <c r="D761" s="214"/>
      <c r="E761" s="214"/>
      <c r="K761" s="1"/>
    </row>
    <row r="762" spans="1:11">
      <c r="A762" s="209"/>
      <c r="B762" s="214"/>
      <c r="C762" s="3"/>
      <c r="D762" s="214"/>
      <c r="E762" s="214"/>
      <c r="K762" s="1"/>
    </row>
    <row r="763" spans="1:11">
      <c r="A763" s="209"/>
      <c r="B763" s="214"/>
      <c r="C763" s="3"/>
      <c r="D763" s="214"/>
      <c r="E763" s="214"/>
      <c r="K763" s="1"/>
    </row>
    <row r="764" spans="1:11">
      <c r="A764" s="209"/>
      <c r="B764" s="214"/>
      <c r="C764" s="3"/>
      <c r="D764" s="214"/>
      <c r="E764" s="214"/>
      <c r="K764" s="1"/>
    </row>
    <row r="765" spans="1:11">
      <c r="A765" s="209"/>
      <c r="B765" s="214"/>
      <c r="C765" s="3"/>
      <c r="D765" s="214"/>
      <c r="E765" s="214"/>
      <c r="K765" s="1"/>
    </row>
    <row r="766" spans="1:11">
      <c r="A766" s="209"/>
      <c r="B766" s="214"/>
      <c r="C766" s="3"/>
      <c r="D766" s="214"/>
      <c r="E766" s="214"/>
      <c r="K766" s="1"/>
    </row>
    <row r="767" spans="1:11">
      <c r="A767" s="209"/>
      <c r="B767" s="214"/>
      <c r="C767" s="3"/>
      <c r="D767" s="214"/>
      <c r="E767" s="214"/>
      <c r="K767" s="1"/>
    </row>
    <row r="768" spans="1:11">
      <c r="A768" s="209"/>
      <c r="B768" s="214"/>
      <c r="C768" s="3"/>
      <c r="D768" s="214"/>
      <c r="E768" s="214"/>
      <c r="K768" s="1"/>
    </row>
    <row r="769" spans="1:11">
      <c r="A769" s="209"/>
      <c r="B769" s="214"/>
      <c r="C769" s="3"/>
      <c r="D769" s="214"/>
      <c r="E769" s="214"/>
      <c r="K769" s="1"/>
    </row>
    <row r="770" spans="1:11">
      <c r="A770" s="209"/>
      <c r="B770" s="214"/>
      <c r="C770" s="3"/>
      <c r="D770" s="214"/>
      <c r="E770" s="214"/>
      <c r="K770" s="1"/>
    </row>
    <row r="771" spans="1:11">
      <c r="A771" s="209"/>
      <c r="B771" s="214"/>
      <c r="C771" s="3"/>
      <c r="D771" s="214"/>
      <c r="E771" s="214"/>
      <c r="K771" s="1"/>
    </row>
    <row r="772" spans="1:11">
      <c r="A772" s="209"/>
      <c r="B772" s="214"/>
      <c r="C772" s="3"/>
      <c r="D772" s="214"/>
      <c r="E772" s="214"/>
      <c r="K772" s="1"/>
    </row>
    <row r="773" spans="1:11">
      <c r="A773" s="209"/>
      <c r="B773" s="214"/>
      <c r="C773" s="3"/>
      <c r="D773" s="214"/>
      <c r="E773" s="214"/>
      <c r="K773" s="1"/>
    </row>
    <row r="774" spans="1:11">
      <c r="A774" s="209"/>
      <c r="B774" s="214"/>
      <c r="C774" s="3"/>
      <c r="D774" s="214"/>
      <c r="E774" s="214"/>
      <c r="K774" s="1"/>
    </row>
    <row r="775" spans="1:11">
      <c r="A775" s="209"/>
      <c r="B775" s="214"/>
      <c r="C775" s="3"/>
      <c r="D775" s="214"/>
      <c r="E775" s="214"/>
      <c r="K775" s="1"/>
    </row>
    <row r="776" spans="1:11">
      <c r="A776" s="209"/>
      <c r="B776" s="214"/>
      <c r="C776" s="3"/>
      <c r="D776" s="214"/>
      <c r="E776" s="214"/>
      <c r="K776" s="1"/>
    </row>
    <row r="777" spans="1:11">
      <c r="A777" s="209"/>
      <c r="B777" s="214"/>
      <c r="C777" s="3"/>
      <c r="D777" s="214"/>
      <c r="E777" s="214"/>
      <c r="K777" s="1"/>
    </row>
    <row r="778" spans="1:11">
      <c r="A778" s="209"/>
      <c r="B778" s="214"/>
      <c r="C778" s="3"/>
      <c r="D778" s="214"/>
      <c r="E778" s="214"/>
      <c r="K778" s="1"/>
    </row>
    <row r="779" spans="1:11">
      <c r="A779" s="209"/>
      <c r="B779" s="214"/>
      <c r="C779" s="3"/>
      <c r="D779" s="214"/>
      <c r="E779" s="214"/>
      <c r="K779" s="1"/>
    </row>
    <row r="780" spans="1:11">
      <c r="A780" s="209"/>
      <c r="B780" s="214"/>
      <c r="C780" s="3"/>
      <c r="D780" s="214"/>
      <c r="E780" s="214"/>
      <c r="K780" s="1"/>
    </row>
    <row r="781" spans="1:11">
      <c r="A781" s="209"/>
      <c r="B781" s="214"/>
      <c r="C781" s="3"/>
      <c r="D781" s="214"/>
      <c r="E781" s="214"/>
      <c r="K781" s="1"/>
    </row>
    <row r="782" spans="1:11">
      <c r="A782" s="209"/>
      <c r="B782" s="214"/>
      <c r="C782" s="3"/>
      <c r="D782" s="214"/>
      <c r="E782" s="214"/>
      <c r="K782" s="1"/>
    </row>
    <row r="783" spans="1:11">
      <c r="A783" s="209"/>
      <c r="B783" s="214"/>
      <c r="C783" s="3"/>
      <c r="D783" s="214"/>
      <c r="E783" s="214"/>
      <c r="K783" s="1"/>
    </row>
    <row r="784" spans="1:11">
      <c r="A784" s="209"/>
      <c r="B784" s="214"/>
      <c r="C784" s="3"/>
      <c r="D784" s="214"/>
      <c r="E784" s="214"/>
      <c r="K784" s="1"/>
    </row>
    <row r="785" spans="1:11">
      <c r="A785" s="209"/>
      <c r="B785" s="214"/>
      <c r="C785" s="3"/>
      <c r="D785" s="214"/>
      <c r="E785" s="214"/>
      <c r="K785" s="1"/>
    </row>
    <row r="786" spans="1:11">
      <c r="A786" s="209"/>
      <c r="B786" s="214"/>
      <c r="C786" s="3"/>
      <c r="D786" s="214"/>
      <c r="E786" s="214"/>
      <c r="K786" s="1"/>
    </row>
    <row r="787" spans="1:11">
      <c r="A787" s="209"/>
      <c r="B787" s="214"/>
      <c r="C787" s="3"/>
      <c r="D787" s="214"/>
      <c r="E787" s="214"/>
      <c r="K787" s="1"/>
    </row>
    <row r="788" spans="1:11">
      <c r="A788" s="209"/>
      <c r="B788" s="214"/>
      <c r="C788" s="3"/>
      <c r="D788" s="214"/>
      <c r="E788" s="214"/>
      <c r="K788" s="1"/>
    </row>
    <row r="789" spans="1:11">
      <c r="A789" s="209"/>
      <c r="B789" s="214"/>
      <c r="C789" s="3"/>
      <c r="D789" s="214"/>
      <c r="E789" s="214"/>
      <c r="K789" s="1"/>
    </row>
    <row r="790" spans="1:11">
      <c r="A790" s="209"/>
      <c r="B790" s="214"/>
      <c r="C790" s="3"/>
      <c r="D790" s="214"/>
      <c r="E790" s="214"/>
      <c r="K790" s="1"/>
    </row>
    <row r="791" spans="1:11">
      <c r="A791" s="209"/>
      <c r="B791" s="214"/>
      <c r="C791" s="3"/>
      <c r="D791" s="214"/>
      <c r="E791" s="214"/>
      <c r="K791" s="1"/>
    </row>
    <row r="792" spans="1:11">
      <c r="A792" s="209"/>
      <c r="B792" s="214"/>
      <c r="C792" s="3"/>
      <c r="D792" s="214"/>
      <c r="E792" s="214"/>
      <c r="K792" s="1"/>
    </row>
    <row r="793" spans="1:11">
      <c r="A793" s="209"/>
      <c r="B793" s="214"/>
      <c r="C793" s="3"/>
      <c r="D793" s="214"/>
      <c r="E793" s="214"/>
      <c r="K793" s="1"/>
    </row>
    <row r="794" spans="1:11">
      <c r="A794" s="209"/>
      <c r="B794" s="214"/>
      <c r="C794" s="3"/>
      <c r="D794" s="214"/>
      <c r="E794" s="214"/>
      <c r="K794" s="1"/>
    </row>
    <row r="795" spans="1:11">
      <c r="A795" s="209"/>
      <c r="B795" s="214"/>
      <c r="C795" s="3"/>
      <c r="D795" s="214"/>
      <c r="E795" s="214"/>
      <c r="K795" s="1"/>
    </row>
    <row r="796" spans="1:11">
      <c r="A796" s="209"/>
      <c r="B796" s="214"/>
      <c r="C796" s="3"/>
      <c r="D796" s="214"/>
      <c r="E796" s="214"/>
      <c r="K796" s="1"/>
    </row>
    <row r="797" spans="1:11">
      <c r="A797" s="209"/>
      <c r="B797" s="214"/>
      <c r="C797" s="3"/>
      <c r="D797" s="214"/>
      <c r="E797" s="214"/>
      <c r="K797" s="1"/>
    </row>
    <row r="798" spans="1:11">
      <c r="A798" s="209"/>
      <c r="B798" s="214"/>
      <c r="C798" s="3"/>
      <c r="D798" s="214"/>
      <c r="E798" s="214"/>
      <c r="K798" s="1"/>
    </row>
    <row r="799" spans="1:11">
      <c r="A799" s="209"/>
      <c r="B799" s="214"/>
      <c r="C799" s="3"/>
      <c r="D799" s="214"/>
      <c r="E799" s="214"/>
      <c r="K799" s="1"/>
    </row>
    <row r="800" spans="1:11">
      <c r="A800" s="209"/>
      <c r="B800" s="214"/>
      <c r="C800" s="3"/>
      <c r="D800" s="214"/>
      <c r="E800" s="214"/>
      <c r="K800" s="1"/>
    </row>
    <row r="801" spans="1:11">
      <c r="A801" s="209"/>
      <c r="B801" s="214"/>
      <c r="C801" s="3"/>
      <c r="D801" s="214"/>
      <c r="E801" s="214"/>
      <c r="K801" s="1"/>
    </row>
    <row r="802" spans="1:11">
      <c r="A802" s="209"/>
      <c r="B802" s="214"/>
      <c r="C802" s="3"/>
      <c r="D802" s="214"/>
      <c r="E802" s="214"/>
      <c r="K802" s="1"/>
    </row>
    <row r="803" spans="1:11">
      <c r="A803" s="209"/>
      <c r="B803" s="214"/>
      <c r="C803" s="3"/>
      <c r="D803" s="214"/>
      <c r="E803" s="214"/>
      <c r="K803" s="1"/>
    </row>
    <row r="804" spans="1:11">
      <c r="A804" s="209"/>
      <c r="B804" s="214"/>
      <c r="C804" s="3"/>
      <c r="D804" s="214"/>
      <c r="E804" s="214"/>
      <c r="K804" s="1"/>
    </row>
    <row r="805" spans="1:11">
      <c r="A805" s="209"/>
      <c r="B805" s="214"/>
      <c r="C805" s="3"/>
      <c r="D805" s="214"/>
      <c r="E805" s="214"/>
      <c r="K805" s="1"/>
    </row>
    <row r="806" spans="1:11">
      <c r="A806" s="209"/>
      <c r="B806" s="214"/>
      <c r="C806" s="3"/>
      <c r="D806" s="214"/>
      <c r="E806" s="214"/>
      <c r="K806" s="1"/>
    </row>
    <row r="807" spans="1:11">
      <c r="A807" s="209"/>
      <c r="B807" s="214"/>
      <c r="C807" s="3"/>
      <c r="D807" s="214"/>
      <c r="E807" s="214"/>
      <c r="K807" s="1"/>
    </row>
    <row r="808" spans="1:11">
      <c r="A808" s="209"/>
      <c r="B808" s="214"/>
      <c r="C808" s="3"/>
      <c r="D808" s="214"/>
      <c r="E808" s="214"/>
      <c r="K808" s="1"/>
    </row>
    <row r="809" spans="1:11">
      <c r="A809" s="209"/>
      <c r="B809" s="214"/>
      <c r="C809" s="3"/>
      <c r="D809" s="214"/>
      <c r="E809" s="214"/>
      <c r="K809" s="1"/>
    </row>
    <row r="810" spans="1:11">
      <c r="A810" s="209"/>
      <c r="B810" s="214"/>
      <c r="C810" s="3"/>
      <c r="D810" s="214"/>
      <c r="E810" s="214"/>
      <c r="K810" s="1"/>
    </row>
    <row r="811" spans="1:11">
      <c r="A811" s="209"/>
      <c r="B811" s="214"/>
      <c r="C811" s="3"/>
      <c r="D811" s="214"/>
      <c r="E811" s="214"/>
      <c r="K811" s="1"/>
    </row>
    <row r="812" spans="1:11">
      <c r="A812" s="209"/>
      <c r="B812" s="214"/>
      <c r="C812" s="3"/>
      <c r="D812" s="214"/>
      <c r="E812" s="214"/>
      <c r="K812" s="1"/>
    </row>
    <row r="813" spans="1:11">
      <c r="A813" s="209"/>
      <c r="B813" s="214"/>
      <c r="C813" s="3"/>
      <c r="D813" s="214"/>
      <c r="E813" s="214"/>
      <c r="K813" s="1"/>
    </row>
    <row r="814" spans="1:11">
      <c r="A814" s="209"/>
      <c r="B814" s="214"/>
      <c r="C814" s="3"/>
      <c r="D814" s="214"/>
      <c r="E814" s="214"/>
      <c r="K814" s="1"/>
    </row>
    <row r="815" spans="1:11">
      <c r="A815" s="209"/>
      <c r="B815" s="214"/>
      <c r="C815" s="3"/>
      <c r="D815" s="214"/>
      <c r="E815" s="214"/>
      <c r="K815" s="1"/>
    </row>
    <row r="816" spans="1:11">
      <c r="A816" s="209"/>
      <c r="B816" s="214"/>
      <c r="C816" s="3"/>
      <c r="D816" s="214"/>
      <c r="E816" s="214"/>
      <c r="K816" s="1"/>
    </row>
    <row r="817" spans="1:11">
      <c r="A817" s="209"/>
      <c r="B817" s="214"/>
      <c r="C817" s="3"/>
      <c r="D817" s="214"/>
      <c r="E817" s="214"/>
      <c r="K817" s="1"/>
    </row>
    <row r="818" spans="1:11">
      <c r="A818" s="209"/>
      <c r="B818" s="214"/>
      <c r="C818" s="3"/>
      <c r="D818" s="214"/>
      <c r="E818" s="214"/>
      <c r="K818" s="1"/>
    </row>
    <row r="819" spans="1:11">
      <c r="A819" s="209"/>
      <c r="B819" s="214"/>
      <c r="C819" s="3"/>
      <c r="D819" s="214"/>
      <c r="E819" s="214"/>
      <c r="K819" s="1"/>
    </row>
    <row r="820" spans="1:11">
      <c r="A820" s="209"/>
      <c r="B820" s="214"/>
      <c r="C820" s="3"/>
      <c r="D820" s="214"/>
      <c r="E820" s="214"/>
      <c r="K820" s="1"/>
    </row>
    <row r="821" spans="1:11">
      <c r="A821" s="209"/>
      <c r="B821" s="214"/>
      <c r="C821" s="3"/>
      <c r="D821" s="214"/>
      <c r="E821" s="214"/>
      <c r="K821" s="1"/>
    </row>
    <row r="822" spans="1:11">
      <c r="A822" s="209"/>
      <c r="B822" s="214"/>
      <c r="C822" s="3"/>
      <c r="D822" s="214"/>
      <c r="E822" s="214"/>
      <c r="K822" s="1"/>
    </row>
    <row r="823" spans="1:11">
      <c r="A823" s="209"/>
      <c r="B823" s="214"/>
      <c r="C823" s="3"/>
      <c r="D823" s="214"/>
      <c r="E823" s="214"/>
      <c r="K823" s="1"/>
    </row>
    <row r="824" spans="1:11">
      <c r="A824" s="209"/>
      <c r="B824" s="214"/>
      <c r="C824" s="3"/>
      <c r="D824" s="214"/>
      <c r="E824" s="214"/>
      <c r="K824" s="1"/>
    </row>
    <row r="825" spans="1:11">
      <c r="A825" s="209"/>
      <c r="B825" s="214"/>
      <c r="C825" s="3"/>
      <c r="D825" s="214"/>
      <c r="E825" s="214"/>
      <c r="K825" s="1"/>
    </row>
    <row r="826" spans="1:11">
      <c r="A826" s="209"/>
      <c r="B826" s="214"/>
      <c r="C826" s="3"/>
      <c r="D826" s="214"/>
      <c r="E826" s="214"/>
      <c r="K826" s="1"/>
    </row>
    <row r="827" spans="1:11">
      <c r="A827" s="209"/>
      <c r="B827" s="214"/>
      <c r="C827" s="3"/>
      <c r="D827" s="214"/>
      <c r="E827" s="214"/>
      <c r="K827" s="1"/>
    </row>
    <row r="828" spans="1:11">
      <c r="A828" s="209"/>
      <c r="B828" s="214"/>
      <c r="C828" s="3"/>
      <c r="D828" s="214"/>
      <c r="E828" s="214"/>
      <c r="K828" s="1"/>
    </row>
    <row r="829" spans="1:11">
      <c r="A829" s="209"/>
      <c r="B829" s="214"/>
      <c r="C829" s="3"/>
      <c r="D829" s="214"/>
      <c r="E829" s="214"/>
      <c r="K829" s="1"/>
    </row>
    <row r="830" spans="1:11">
      <c r="A830" s="209"/>
      <c r="B830" s="214"/>
      <c r="C830" s="3"/>
      <c r="D830" s="214"/>
      <c r="E830" s="214"/>
      <c r="K830" s="1"/>
    </row>
    <row r="831" spans="1:11">
      <c r="A831" s="209"/>
      <c r="B831" s="214"/>
      <c r="C831" s="3"/>
      <c r="D831" s="214"/>
      <c r="E831" s="214"/>
      <c r="K831" s="1"/>
    </row>
    <row r="832" spans="1:11">
      <c r="A832" s="209"/>
      <c r="B832" s="214"/>
      <c r="C832" s="3"/>
      <c r="D832" s="214"/>
      <c r="E832" s="214"/>
      <c r="K832" s="1"/>
    </row>
    <row r="833" spans="1:11">
      <c r="A833" s="209"/>
      <c r="B833" s="214"/>
      <c r="C833" s="3"/>
      <c r="D833" s="214"/>
      <c r="E833" s="214"/>
      <c r="K833" s="1"/>
    </row>
    <row r="834" spans="1:11">
      <c r="A834" s="209"/>
      <c r="B834" s="214"/>
      <c r="C834" s="3"/>
      <c r="D834" s="214"/>
      <c r="E834" s="214"/>
      <c r="K834" s="1"/>
    </row>
    <row r="835" spans="1:11">
      <c r="A835" s="209"/>
      <c r="B835" s="214"/>
      <c r="C835" s="3"/>
      <c r="D835" s="214"/>
      <c r="E835" s="214"/>
      <c r="K835" s="1"/>
    </row>
    <row r="836" spans="1:11">
      <c r="A836" s="209"/>
      <c r="B836" s="214"/>
      <c r="C836" s="3"/>
      <c r="D836" s="214"/>
      <c r="E836" s="214"/>
      <c r="K836" s="1"/>
    </row>
    <row r="837" spans="1:11">
      <c r="A837" s="209"/>
      <c r="B837" s="214"/>
      <c r="C837" s="3"/>
      <c r="D837" s="214"/>
      <c r="E837" s="214"/>
      <c r="K837" s="1"/>
    </row>
    <row r="838" spans="1:11">
      <c r="A838" s="209"/>
      <c r="B838" s="214"/>
      <c r="C838" s="3"/>
      <c r="D838" s="214"/>
      <c r="E838" s="214"/>
      <c r="K838" s="1"/>
    </row>
    <row r="839" spans="1:11">
      <c r="A839" s="209"/>
      <c r="B839" s="214"/>
      <c r="C839" s="3"/>
      <c r="D839" s="214"/>
      <c r="E839" s="214"/>
      <c r="K839" s="1"/>
    </row>
    <row r="840" spans="1:11">
      <c r="A840" s="209"/>
      <c r="B840" s="214"/>
      <c r="C840" s="3"/>
      <c r="D840" s="214"/>
      <c r="E840" s="214"/>
      <c r="K840" s="1"/>
    </row>
    <row r="841" spans="1:11">
      <c r="A841" s="209"/>
      <c r="B841" s="214"/>
      <c r="C841" s="3"/>
      <c r="D841" s="214"/>
      <c r="E841" s="214"/>
      <c r="K841" s="1"/>
    </row>
    <row r="842" spans="1:11">
      <c r="A842" s="209"/>
      <c r="B842" s="214"/>
      <c r="C842" s="3"/>
      <c r="D842" s="214"/>
      <c r="E842" s="214"/>
      <c r="K842" s="1"/>
    </row>
    <row r="843" spans="1:11">
      <c r="A843" s="209"/>
      <c r="B843" s="214"/>
      <c r="C843" s="3"/>
      <c r="D843" s="214"/>
      <c r="E843" s="214"/>
      <c r="K843" s="1"/>
    </row>
    <row r="844" spans="1:11">
      <c r="A844" s="209"/>
      <c r="B844" s="214"/>
      <c r="C844" s="3"/>
      <c r="D844" s="214"/>
      <c r="E844" s="214"/>
      <c r="K844" s="1"/>
    </row>
    <row r="845" spans="1:11">
      <c r="A845" s="209"/>
      <c r="B845" s="214"/>
      <c r="C845" s="3"/>
      <c r="D845" s="214"/>
      <c r="E845" s="214"/>
      <c r="K845" s="1"/>
    </row>
    <row r="846" spans="1:11">
      <c r="A846" s="209"/>
      <c r="B846" s="214"/>
      <c r="C846" s="3"/>
      <c r="D846" s="214"/>
      <c r="E846" s="214"/>
      <c r="K846" s="1"/>
    </row>
    <row r="847" spans="1:11">
      <c r="A847" s="209"/>
      <c r="B847" s="214"/>
      <c r="C847" s="3"/>
      <c r="D847" s="214"/>
      <c r="E847" s="214"/>
      <c r="K847" s="1"/>
    </row>
    <row r="848" spans="1:11">
      <c r="A848" s="209"/>
      <c r="B848" s="214"/>
      <c r="C848" s="3"/>
      <c r="D848" s="214"/>
      <c r="E848" s="214"/>
      <c r="K848" s="1"/>
    </row>
    <row r="849" spans="1:11">
      <c r="A849" s="209"/>
      <c r="B849" s="214"/>
      <c r="C849" s="3"/>
      <c r="D849" s="214"/>
      <c r="E849" s="214"/>
      <c r="K849" s="1"/>
    </row>
    <row r="850" spans="1:11">
      <c r="A850" s="209"/>
      <c r="B850" s="214"/>
      <c r="C850" s="3"/>
      <c r="D850" s="214"/>
      <c r="E850" s="214"/>
      <c r="K850" s="1"/>
    </row>
    <row r="851" spans="1:11">
      <c r="A851" s="209"/>
      <c r="B851" s="214"/>
      <c r="C851" s="3"/>
      <c r="D851" s="214"/>
      <c r="E851" s="214"/>
      <c r="K851" s="1"/>
    </row>
    <row r="852" spans="1:11">
      <c r="A852" s="209"/>
      <c r="B852" s="214"/>
      <c r="C852" s="3"/>
      <c r="D852" s="214"/>
      <c r="E852" s="214"/>
      <c r="K852" s="1"/>
    </row>
    <row r="853" spans="1:11">
      <c r="A853" s="209"/>
      <c r="B853" s="214"/>
      <c r="C853" s="3"/>
      <c r="D853" s="214"/>
      <c r="E853" s="214"/>
      <c r="K853" s="1"/>
    </row>
    <row r="854" spans="1:11">
      <c r="A854" s="209"/>
      <c r="B854" s="214"/>
      <c r="C854" s="3"/>
      <c r="D854" s="214"/>
      <c r="E854" s="214"/>
      <c r="K854" s="1"/>
    </row>
    <row r="855" spans="1:11">
      <c r="A855" s="209"/>
      <c r="B855" s="214"/>
      <c r="C855" s="3"/>
      <c r="D855" s="214"/>
      <c r="E855" s="214"/>
      <c r="K855" s="1"/>
    </row>
    <row r="856" spans="1:11">
      <c r="A856" s="209"/>
      <c r="B856" s="214"/>
      <c r="C856" s="3"/>
      <c r="D856" s="214"/>
      <c r="E856" s="214"/>
      <c r="K856" s="1"/>
    </row>
    <row r="857" spans="1:11">
      <c r="A857" s="209"/>
      <c r="B857" s="214"/>
      <c r="C857" s="3"/>
      <c r="D857" s="214"/>
      <c r="E857" s="214"/>
      <c r="K857" s="1"/>
    </row>
    <row r="858" spans="1:11">
      <c r="A858" s="209"/>
      <c r="B858" s="214"/>
      <c r="C858" s="3"/>
      <c r="D858" s="214"/>
      <c r="E858" s="214"/>
      <c r="K858" s="1"/>
    </row>
    <row r="859" spans="1:11">
      <c r="A859" s="209"/>
      <c r="B859" s="214"/>
      <c r="C859" s="3"/>
      <c r="D859" s="214"/>
      <c r="E859" s="214"/>
      <c r="K859" s="1"/>
    </row>
    <row r="860" spans="1:11">
      <c r="A860" s="209"/>
      <c r="B860" s="214"/>
      <c r="C860" s="3"/>
      <c r="D860" s="214"/>
      <c r="E860" s="214"/>
      <c r="K860" s="1"/>
    </row>
    <row r="861" spans="1:11">
      <c r="A861" s="209"/>
      <c r="B861" s="214"/>
      <c r="C861" s="3"/>
      <c r="D861" s="214"/>
      <c r="E861" s="214"/>
      <c r="K861" s="1"/>
    </row>
    <row r="862" spans="1:11">
      <c r="A862" s="209"/>
      <c r="B862" s="214"/>
      <c r="C862" s="3"/>
      <c r="D862" s="214"/>
      <c r="E862" s="214"/>
      <c r="K862" s="1"/>
    </row>
    <row r="863" spans="1:11">
      <c r="A863" s="209"/>
      <c r="B863" s="214"/>
      <c r="C863" s="3"/>
      <c r="D863" s="214"/>
      <c r="E863" s="214"/>
      <c r="K863" s="1"/>
    </row>
    <row r="864" spans="1:11">
      <c r="A864" s="209"/>
      <c r="B864" s="214"/>
      <c r="C864" s="3"/>
      <c r="D864" s="214"/>
      <c r="E864" s="214"/>
      <c r="K864" s="1"/>
    </row>
    <row r="865" spans="1:11">
      <c r="A865" s="209"/>
      <c r="B865" s="214"/>
      <c r="C865" s="3"/>
      <c r="D865" s="214"/>
      <c r="E865" s="214"/>
      <c r="K865" s="1"/>
    </row>
    <row r="866" spans="1:11">
      <c r="A866" s="209"/>
      <c r="B866" s="214"/>
      <c r="C866" s="3"/>
      <c r="D866" s="214"/>
      <c r="E866" s="214"/>
      <c r="K866" s="1"/>
    </row>
    <row r="867" spans="1:11">
      <c r="A867" s="209"/>
      <c r="B867" s="214"/>
      <c r="C867" s="3"/>
      <c r="D867" s="214"/>
      <c r="E867" s="214"/>
      <c r="K867" s="1"/>
    </row>
    <row r="868" spans="1:11">
      <c r="A868" s="209"/>
      <c r="B868" s="214"/>
      <c r="C868" s="3"/>
      <c r="D868" s="214"/>
      <c r="E868" s="214"/>
      <c r="K868" s="1"/>
    </row>
    <row r="869" spans="1:11">
      <c r="A869" s="209"/>
      <c r="B869" s="214"/>
      <c r="C869" s="3"/>
      <c r="D869" s="214"/>
      <c r="E869" s="214"/>
      <c r="K869" s="1"/>
    </row>
    <row r="870" spans="1:11">
      <c r="A870" s="209"/>
      <c r="B870" s="214"/>
      <c r="C870" s="3"/>
      <c r="D870" s="214"/>
      <c r="E870" s="214"/>
      <c r="K870" s="1"/>
    </row>
    <row r="871" spans="1:11">
      <c r="A871" s="209"/>
      <c r="B871" s="214"/>
      <c r="C871" s="3"/>
      <c r="D871" s="214"/>
      <c r="E871" s="214"/>
      <c r="K871" s="1"/>
    </row>
    <row r="872" spans="1:11">
      <c r="A872" s="209"/>
      <c r="B872" s="214"/>
      <c r="C872" s="3"/>
      <c r="D872" s="214"/>
      <c r="E872" s="214"/>
      <c r="K872" s="1"/>
    </row>
    <row r="873" spans="1:11">
      <c r="A873" s="209"/>
      <c r="B873" s="214"/>
      <c r="C873" s="3"/>
      <c r="D873" s="214"/>
      <c r="E873" s="214"/>
      <c r="K873" s="1"/>
    </row>
    <row r="874" spans="1:11">
      <c r="A874" s="209"/>
      <c r="B874" s="214"/>
      <c r="C874" s="3"/>
      <c r="D874" s="214"/>
      <c r="E874" s="214"/>
      <c r="K874" s="1"/>
    </row>
    <row r="875" spans="1:11">
      <c r="A875" s="209"/>
      <c r="B875" s="214"/>
      <c r="C875" s="3"/>
      <c r="D875" s="214"/>
      <c r="E875" s="214"/>
      <c r="K875" s="1"/>
    </row>
    <row r="876" spans="1:11">
      <c r="A876" s="209"/>
      <c r="B876" s="214"/>
      <c r="C876" s="3"/>
      <c r="D876" s="214"/>
      <c r="E876" s="214"/>
      <c r="K876" s="1"/>
    </row>
    <row r="877" spans="1:11">
      <c r="A877" s="209"/>
      <c r="B877" s="214"/>
      <c r="C877" s="3"/>
      <c r="D877" s="214"/>
      <c r="E877" s="214"/>
      <c r="K877" s="1"/>
    </row>
    <row r="878" spans="1:11">
      <c r="A878" s="209"/>
      <c r="B878" s="214"/>
      <c r="C878" s="3"/>
      <c r="D878" s="214"/>
      <c r="E878" s="214"/>
      <c r="K878" s="1"/>
    </row>
    <row r="879" spans="1:11">
      <c r="A879" s="209"/>
      <c r="B879" s="214"/>
      <c r="C879" s="3"/>
      <c r="D879" s="214"/>
      <c r="E879" s="214"/>
      <c r="K879" s="1"/>
    </row>
    <row r="880" spans="1:11">
      <c r="A880" s="209"/>
      <c r="B880" s="214"/>
      <c r="C880" s="3"/>
      <c r="D880" s="214"/>
      <c r="E880" s="214"/>
      <c r="K880" s="1"/>
    </row>
    <row r="881" spans="1:11">
      <c r="A881" s="209"/>
      <c r="B881" s="214"/>
      <c r="C881" s="3"/>
      <c r="D881" s="214"/>
      <c r="E881" s="214"/>
      <c r="K881" s="1"/>
    </row>
    <row r="882" spans="1:11">
      <c r="A882" s="209"/>
      <c r="B882" s="214"/>
      <c r="C882" s="3"/>
      <c r="D882" s="214"/>
      <c r="E882" s="214"/>
      <c r="K882" s="1"/>
    </row>
    <row r="883" spans="1:11">
      <c r="A883" s="209"/>
      <c r="B883" s="214"/>
      <c r="C883" s="3"/>
      <c r="D883" s="214"/>
      <c r="E883" s="214"/>
      <c r="K883" s="1"/>
    </row>
    <row r="884" spans="1:11">
      <c r="A884" s="209"/>
      <c r="B884" s="214"/>
      <c r="C884" s="3"/>
      <c r="D884" s="214"/>
      <c r="E884" s="214"/>
      <c r="K884" s="1"/>
    </row>
    <row r="885" spans="1:11">
      <c r="A885" s="209"/>
      <c r="B885" s="214"/>
      <c r="C885" s="3"/>
      <c r="D885" s="214"/>
      <c r="E885" s="214"/>
      <c r="K885" s="1"/>
    </row>
    <row r="886" spans="1:11">
      <c r="A886" s="209"/>
      <c r="B886" s="214"/>
      <c r="C886" s="3"/>
      <c r="D886" s="214"/>
      <c r="E886" s="214"/>
      <c r="K886" s="1"/>
    </row>
    <row r="887" spans="1:11">
      <c r="A887" s="209"/>
      <c r="B887" s="214"/>
      <c r="C887" s="3"/>
      <c r="D887" s="214"/>
      <c r="E887" s="214"/>
      <c r="K887" s="1"/>
    </row>
    <row r="888" spans="1:11">
      <c r="A888" s="209"/>
      <c r="B888" s="214"/>
      <c r="C888" s="3"/>
      <c r="D888" s="214"/>
      <c r="E888" s="214"/>
      <c r="K888" s="1"/>
    </row>
    <row r="889" spans="1:11">
      <c r="A889" s="209"/>
      <c r="B889" s="214"/>
      <c r="C889" s="3"/>
      <c r="D889" s="214"/>
      <c r="E889" s="214"/>
      <c r="K889" s="1"/>
    </row>
    <row r="890" spans="1:11">
      <c r="A890" s="209"/>
      <c r="B890" s="214"/>
      <c r="C890" s="3"/>
      <c r="D890" s="214"/>
      <c r="E890" s="214"/>
      <c r="K890" s="1"/>
    </row>
    <row r="891" spans="1:11">
      <c r="A891" s="209"/>
      <c r="B891" s="214"/>
      <c r="C891" s="3"/>
      <c r="D891" s="214"/>
      <c r="E891" s="214"/>
      <c r="K891" s="1"/>
    </row>
    <row r="892" spans="1:11">
      <c r="A892" s="209"/>
      <c r="B892" s="214"/>
      <c r="C892" s="3"/>
      <c r="D892" s="214"/>
      <c r="E892" s="214"/>
      <c r="K892" s="1"/>
    </row>
    <row r="893" spans="1:11">
      <c r="A893" s="209"/>
      <c r="B893" s="214"/>
      <c r="C893" s="3"/>
      <c r="D893" s="214"/>
      <c r="E893" s="214"/>
      <c r="K893" s="1"/>
    </row>
    <row r="894" spans="1:11">
      <c r="A894" s="209"/>
      <c r="B894" s="214"/>
      <c r="C894" s="3"/>
      <c r="D894" s="214"/>
      <c r="E894" s="214"/>
      <c r="K894" s="1"/>
    </row>
    <row r="895" spans="1:11">
      <c r="A895" s="209"/>
      <c r="B895" s="214"/>
      <c r="C895" s="3"/>
      <c r="D895" s="214"/>
      <c r="E895" s="214"/>
      <c r="K895" s="1"/>
    </row>
    <row r="896" spans="1:11">
      <c r="A896" s="209"/>
      <c r="B896" s="214"/>
      <c r="C896" s="3"/>
      <c r="D896" s="214"/>
      <c r="E896" s="214"/>
      <c r="K896" s="1"/>
    </row>
    <row r="897" spans="1:11">
      <c r="A897" s="209"/>
      <c r="B897" s="214"/>
      <c r="C897" s="3"/>
      <c r="D897" s="214"/>
      <c r="E897" s="214"/>
      <c r="K897" s="1"/>
    </row>
    <row r="898" spans="1:11">
      <c r="A898" s="209"/>
      <c r="B898" s="214"/>
      <c r="C898" s="3"/>
      <c r="D898" s="214"/>
      <c r="E898" s="214"/>
      <c r="K898" s="1"/>
    </row>
    <row r="899" spans="1:11">
      <c r="A899" s="209"/>
      <c r="B899" s="214"/>
      <c r="C899" s="3"/>
      <c r="D899" s="214"/>
      <c r="E899" s="214"/>
      <c r="K899" s="1"/>
    </row>
    <row r="900" spans="1:11">
      <c r="A900" s="209"/>
      <c r="B900" s="214"/>
      <c r="C900" s="3"/>
      <c r="D900" s="214"/>
      <c r="E900" s="214"/>
      <c r="K900" s="1"/>
    </row>
    <row r="901" spans="1:11">
      <c r="A901" s="209"/>
      <c r="B901" s="214"/>
      <c r="C901" s="3"/>
      <c r="D901" s="214"/>
      <c r="E901" s="214"/>
      <c r="K901" s="1"/>
    </row>
    <row r="902" spans="1:11">
      <c r="A902" s="209"/>
      <c r="B902" s="214"/>
      <c r="C902" s="3"/>
      <c r="D902" s="214"/>
      <c r="E902" s="214"/>
      <c r="K902" s="1"/>
    </row>
    <row r="903" spans="1:11">
      <c r="A903" s="209"/>
      <c r="B903" s="214"/>
      <c r="C903" s="3"/>
      <c r="D903" s="214"/>
      <c r="E903" s="214"/>
      <c r="K903" s="1"/>
    </row>
    <row r="904" spans="1:11">
      <c r="A904" s="209"/>
      <c r="B904" s="214"/>
      <c r="C904" s="3"/>
      <c r="D904" s="214"/>
      <c r="E904" s="214"/>
      <c r="K904" s="1"/>
    </row>
    <row r="905" spans="1:11">
      <c r="A905" s="209"/>
      <c r="B905" s="214"/>
      <c r="C905" s="3"/>
      <c r="D905" s="214"/>
      <c r="E905" s="214"/>
      <c r="K905" s="1"/>
    </row>
    <row r="906" spans="1:11">
      <c r="A906" s="209"/>
      <c r="B906" s="214"/>
      <c r="C906" s="3"/>
      <c r="D906" s="214"/>
      <c r="E906" s="214"/>
      <c r="K906" s="1"/>
    </row>
    <row r="907" spans="1:11">
      <c r="A907" s="209"/>
      <c r="B907" s="214"/>
      <c r="C907" s="3"/>
      <c r="D907" s="214"/>
      <c r="E907" s="214"/>
      <c r="K907" s="1"/>
    </row>
    <row r="908" spans="1:11">
      <c r="A908" s="209"/>
      <c r="B908" s="214"/>
      <c r="C908" s="3"/>
      <c r="D908" s="214"/>
      <c r="E908" s="214"/>
      <c r="K908" s="1"/>
    </row>
    <row r="909" spans="1:11">
      <c r="A909" s="209"/>
      <c r="B909" s="214"/>
      <c r="C909" s="3"/>
      <c r="D909" s="214"/>
      <c r="E909" s="214"/>
      <c r="K909" s="1"/>
    </row>
    <row r="910" spans="1:11">
      <c r="A910" s="209"/>
      <c r="B910" s="214"/>
      <c r="C910" s="3"/>
      <c r="D910" s="214"/>
      <c r="E910" s="214"/>
      <c r="K910" s="1"/>
    </row>
    <row r="911" spans="1:11">
      <c r="A911" s="209"/>
      <c r="B911" s="214"/>
      <c r="C911" s="3"/>
      <c r="D911" s="214"/>
      <c r="E911" s="214"/>
      <c r="K911" s="1"/>
    </row>
    <row r="912" spans="1:11">
      <c r="A912" s="209"/>
      <c r="B912" s="214"/>
      <c r="C912" s="3"/>
      <c r="D912" s="214"/>
      <c r="E912" s="214"/>
      <c r="K912" s="1"/>
    </row>
    <row r="913" spans="1:11">
      <c r="A913" s="209"/>
      <c r="B913" s="214"/>
      <c r="C913" s="3"/>
      <c r="D913" s="214"/>
      <c r="E913" s="214"/>
      <c r="K913" s="1"/>
    </row>
    <row r="914" spans="1:11">
      <c r="A914" s="209"/>
      <c r="B914" s="214"/>
      <c r="C914" s="3"/>
      <c r="D914" s="214"/>
      <c r="E914" s="214"/>
      <c r="K914" s="1"/>
    </row>
    <row r="915" spans="1:11">
      <c r="A915" s="209"/>
      <c r="B915" s="214"/>
      <c r="C915" s="3"/>
      <c r="D915" s="214"/>
      <c r="E915" s="214"/>
      <c r="K915" s="1"/>
    </row>
    <row r="916" spans="1:11">
      <c r="A916" s="209"/>
      <c r="B916" s="214"/>
      <c r="C916" s="3"/>
      <c r="D916" s="214"/>
      <c r="E916" s="214"/>
      <c r="K916" s="1"/>
    </row>
    <row r="917" spans="1:11">
      <c r="A917" s="209"/>
      <c r="B917" s="214"/>
      <c r="C917" s="3"/>
      <c r="D917" s="214"/>
      <c r="E917" s="214"/>
      <c r="K917" s="1"/>
    </row>
    <row r="918" spans="1:11">
      <c r="A918" s="209"/>
      <c r="B918" s="214"/>
      <c r="C918" s="3"/>
      <c r="D918" s="214"/>
      <c r="E918" s="214"/>
      <c r="K918" s="1"/>
    </row>
    <row r="919" spans="1:11">
      <c r="A919" s="209"/>
      <c r="B919" s="214"/>
      <c r="C919" s="3"/>
      <c r="D919" s="214"/>
      <c r="E919" s="214"/>
      <c r="K919" s="1"/>
    </row>
    <row r="920" spans="1:11">
      <c r="A920" s="209"/>
      <c r="B920" s="214"/>
      <c r="C920" s="3"/>
      <c r="D920" s="214"/>
      <c r="E920" s="214"/>
      <c r="K920" s="1"/>
    </row>
    <row r="921" spans="1:11">
      <c r="A921" s="209"/>
      <c r="B921" s="214"/>
      <c r="C921" s="3"/>
      <c r="D921" s="214"/>
      <c r="E921" s="214"/>
      <c r="K921" s="1"/>
    </row>
    <row r="922" spans="1:11">
      <c r="A922" s="209"/>
      <c r="B922" s="214"/>
      <c r="C922" s="3"/>
      <c r="D922" s="214"/>
      <c r="E922" s="214"/>
      <c r="K922" s="1"/>
    </row>
    <row r="923" spans="1:11">
      <c r="A923" s="209"/>
      <c r="B923" s="214"/>
      <c r="C923" s="3"/>
      <c r="D923" s="214"/>
      <c r="E923" s="214"/>
      <c r="K923" s="1"/>
    </row>
    <row r="924" spans="1:11">
      <c r="A924" s="209"/>
      <c r="B924" s="214"/>
      <c r="C924" s="3"/>
      <c r="D924" s="214"/>
      <c r="E924" s="214"/>
      <c r="K924" s="1"/>
    </row>
    <row r="925" spans="1:11">
      <c r="A925" s="209"/>
      <c r="B925" s="214"/>
      <c r="C925" s="3"/>
      <c r="D925" s="214"/>
      <c r="E925" s="214"/>
      <c r="K925" s="1"/>
    </row>
    <row r="926" spans="1:11">
      <c r="A926" s="209"/>
      <c r="B926" s="214"/>
      <c r="C926" s="3"/>
      <c r="D926" s="214"/>
      <c r="E926" s="214"/>
      <c r="K926" s="1"/>
    </row>
    <row r="927" spans="1:11">
      <c r="A927" s="209"/>
      <c r="B927" s="214"/>
      <c r="C927" s="3"/>
      <c r="D927" s="214"/>
      <c r="E927" s="214"/>
      <c r="K927" s="1"/>
    </row>
    <row r="928" spans="1:11">
      <c r="A928" s="209"/>
      <c r="B928" s="214"/>
      <c r="C928" s="3"/>
      <c r="D928" s="214"/>
      <c r="E928" s="214"/>
      <c r="K928" s="1"/>
    </row>
    <row r="929" spans="1:11">
      <c r="A929" s="209"/>
      <c r="B929" s="214"/>
      <c r="C929" s="3"/>
      <c r="D929" s="214"/>
      <c r="E929" s="214"/>
      <c r="K929" s="1"/>
    </row>
    <row r="930" spans="1:11">
      <c r="A930" s="209"/>
      <c r="B930" s="214"/>
      <c r="C930" s="3"/>
      <c r="D930" s="214"/>
      <c r="E930" s="214"/>
      <c r="K930" s="1"/>
    </row>
    <row r="931" spans="1:11">
      <c r="A931" s="209"/>
      <c r="B931" s="214"/>
      <c r="C931" s="3"/>
      <c r="D931" s="214"/>
      <c r="E931" s="214"/>
      <c r="K931" s="1"/>
    </row>
    <row r="932" spans="1:11">
      <c r="A932" s="209"/>
      <c r="B932" s="214"/>
      <c r="C932" s="3"/>
      <c r="D932" s="214"/>
      <c r="E932" s="214"/>
      <c r="K932" s="1"/>
    </row>
    <row r="933" spans="1:11">
      <c r="A933" s="209"/>
      <c r="B933" s="214"/>
      <c r="C933" s="3"/>
      <c r="D933" s="214"/>
      <c r="E933" s="214"/>
      <c r="K933" s="1"/>
    </row>
    <row r="934" spans="1:11">
      <c r="A934" s="209"/>
      <c r="B934" s="214"/>
      <c r="C934" s="3"/>
      <c r="D934" s="214"/>
      <c r="E934" s="214"/>
      <c r="K934" s="1"/>
    </row>
    <row r="935" spans="1:11">
      <c r="A935" s="209"/>
      <c r="B935" s="214"/>
      <c r="C935" s="3"/>
      <c r="D935" s="214"/>
      <c r="E935" s="214"/>
      <c r="K935" s="1"/>
    </row>
    <row r="936" spans="1:11">
      <c r="A936" s="209"/>
      <c r="B936" s="214"/>
      <c r="C936" s="3"/>
      <c r="D936" s="214"/>
      <c r="E936" s="214"/>
      <c r="K936" s="1"/>
    </row>
    <row r="937" spans="1:11">
      <c r="A937" s="209"/>
      <c r="B937" s="214"/>
      <c r="C937" s="3"/>
      <c r="D937" s="214"/>
      <c r="E937" s="214"/>
      <c r="K937" s="1"/>
    </row>
    <row r="938" spans="1:11">
      <c r="A938" s="209"/>
      <c r="B938" s="214"/>
      <c r="C938" s="3"/>
      <c r="D938" s="214"/>
      <c r="E938" s="214"/>
      <c r="K938" s="1"/>
    </row>
    <row r="939" spans="1:11">
      <c r="A939" s="209"/>
      <c r="B939" s="214"/>
      <c r="C939" s="3"/>
      <c r="D939" s="214"/>
      <c r="E939" s="214"/>
      <c r="K939" s="1"/>
    </row>
    <row r="940" spans="1:11">
      <c r="A940" s="209"/>
      <c r="B940" s="214"/>
      <c r="C940" s="3"/>
      <c r="D940" s="214"/>
      <c r="E940" s="214"/>
      <c r="K940" s="1"/>
    </row>
    <row r="941" spans="1:11">
      <c r="A941" s="209"/>
      <c r="B941" s="214"/>
      <c r="C941" s="3"/>
      <c r="D941" s="214"/>
      <c r="E941" s="214"/>
      <c r="K941" s="1"/>
    </row>
    <row r="942" spans="1:11">
      <c r="A942" s="209"/>
      <c r="B942" s="214"/>
      <c r="C942" s="3"/>
      <c r="D942" s="214"/>
      <c r="E942" s="214"/>
      <c r="K942" s="1"/>
    </row>
    <row r="943" spans="1:11">
      <c r="A943" s="209"/>
      <c r="B943" s="214"/>
      <c r="C943" s="3"/>
      <c r="D943" s="214"/>
      <c r="E943" s="214"/>
      <c r="K943" s="1"/>
    </row>
    <row r="944" spans="1:11">
      <c r="A944" s="209"/>
      <c r="B944" s="214"/>
      <c r="C944" s="3"/>
      <c r="D944" s="214"/>
      <c r="E944" s="214"/>
      <c r="K944" s="1"/>
    </row>
    <row r="945" spans="1:11">
      <c r="A945" s="209"/>
      <c r="B945" s="214"/>
      <c r="C945" s="3"/>
      <c r="D945" s="214"/>
      <c r="E945" s="214"/>
      <c r="K945" s="1"/>
    </row>
    <row r="946" spans="1:11">
      <c r="A946" s="209"/>
      <c r="B946" s="214"/>
      <c r="C946" s="3"/>
      <c r="D946" s="214"/>
      <c r="E946" s="214"/>
      <c r="K946" s="1"/>
    </row>
    <row r="947" spans="1:11">
      <c r="A947" s="209"/>
      <c r="B947" s="214"/>
      <c r="C947" s="3"/>
      <c r="D947" s="214"/>
      <c r="E947" s="214"/>
      <c r="K947" s="1"/>
    </row>
    <row r="948" spans="1:11">
      <c r="A948" s="209"/>
      <c r="B948" s="214"/>
      <c r="C948" s="3"/>
      <c r="D948" s="214"/>
      <c r="E948" s="214"/>
      <c r="K948" s="1"/>
    </row>
    <row r="949" spans="1:11">
      <c r="A949" s="209"/>
      <c r="B949" s="214"/>
      <c r="C949" s="3"/>
      <c r="D949" s="214"/>
      <c r="E949" s="214"/>
      <c r="K949" s="1"/>
    </row>
    <row r="950" spans="1:11">
      <c r="A950" s="209"/>
      <c r="B950" s="214"/>
      <c r="C950" s="3"/>
      <c r="D950" s="214"/>
      <c r="E950" s="214"/>
      <c r="K950" s="1"/>
    </row>
  </sheetData>
  <autoFilter ref="A1:BL250"/>
  <mergeCells count="6">
    <mergeCell ref="C4:G4"/>
    <mergeCell ref="C178:D178"/>
    <mergeCell ref="C172:D172"/>
    <mergeCell ref="C167:D167"/>
    <mergeCell ref="C31:H31"/>
    <mergeCell ref="C50:G50"/>
  </mergeCells>
  <pageMargins left="0.70866141732283472" right="0.70866141732283472" top="0.74803149606299213" bottom="0.74803149606299213" header="0.31496062992125984" footer="0.31496062992125984"/>
  <pageSetup paperSize="9" scale="95" fitToHeight="0" orientation="landscape" r:id="rId1"/>
  <headerFooter>
    <oddFooter>&amp;C
&amp;R&amp;8BDB/CERT/FORMULIER/FASEN/CLVSNET_overig
UG1/01.06.2019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view="pageLayout" topLeftCell="A7" zoomScale="50" zoomScaleNormal="100" zoomScalePageLayoutView="50" workbookViewId="0">
      <selection activeCell="O13" sqref="O13"/>
    </sheetView>
  </sheetViews>
  <sheetFormatPr defaultRowHeight="13.2"/>
  <cols>
    <col min="1" max="1" width="18.44140625" style="140" customWidth="1"/>
    <col min="2" max="2" width="9.5546875" style="140" customWidth="1"/>
    <col min="3" max="3" width="7.44140625" style="140" customWidth="1"/>
    <col min="4" max="4" width="4.109375" style="140" customWidth="1"/>
    <col min="5" max="5" width="5" style="140" customWidth="1"/>
    <col min="6" max="6" width="10.33203125" style="140" customWidth="1"/>
    <col min="7" max="7" width="16.77734375" style="140" customWidth="1"/>
    <col min="8" max="8" width="9" style="140" customWidth="1"/>
    <col min="9" max="9" width="6.109375" style="140" customWidth="1"/>
    <col min="10" max="10" width="5.33203125" style="140" customWidth="1"/>
    <col min="11" max="11" width="10.33203125" style="140" customWidth="1"/>
    <col min="12" max="12" width="16.44140625" style="140" customWidth="1"/>
    <col min="13" max="13" width="10.33203125" style="140" customWidth="1"/>
    <col min="14" max="14" width="6" style="140" customWidth="1"/>
    <col min="15" max="16384" width="8.88671875" style="140"/>
  </cols>
  <sheetData>
    <row r="1" spans="1:14" ht="33.75" customHeight="1" thickBot="1">
      <c r="A1" s="776" t="s">
        <v>857</v>
      </c>
      <c r="B1" s="777"/>
      <c r="C1" s="777"/>
      <c r="D1" s="777"/>
      <c r="E1" s="777"/>
      <c r="F1" s="777"/>
      <c r="G1" s="777"/>
      <c r="H1" s="777"/>
      <c r="I1" s="777"/>
      <c r="J1" s="777"/>
      <c r="K1" s="777"/>
      <c r="L1" s="777"/>
      <c r="M1" s="777"/>
      <c r="N1" s="778"/>
    </row>
    <row r="2" spans="1:14" ht="24" customHeight="1" thickBot="1">
      <c r="A2" s="167"/>
      <c r="B2" s="166"/>
      <c r="C2" s="166"/>
      <c r="D2" s="166"/>
      <c r="E2" s="166"/>
      <c r="F2" s="166"/>
      <c r="G2" s="166"/>
      <c r="H2" s="166"/>
      <c r="I2" s="166"/>
    </row>
    <row r="3" spans="1:14" ht="21" customHeight="1">
      <c r="A3" s="165" t="s">
        <v>870</v>
      </c>
      <c r="B3" s="779">
        <f>'invulblad VS'!B2</f>
        <v>0</v>
      </c>
      <c r="C3" s="780"/>
      <c r="D3" s="780"/>
      <c r="E3" s="780"/>
      <c r="F3" s="780"/>
      <c r="G3" s="780"/>
      <c r="H3" s="780"/>
      <c r="I3" s="780"/>
      <c r="J3" s="780"/>
      <c r="K3" s="780"/>
      <c r="L3" s="780"/>
      <c r="M3" s="780"/>
      <c r="N3" s="781"/>
    </row>
    <row r="4" spans="1:14" ht="21" customHeight="1">
      <c r="A4" s="164" t="s">
        <v>413</v>
      </c>
      <c r="B4" s="782">
        <f>'invulblad VS'!B5</f>
        <v>0</v>
      </c>
      <c r="C4" s="770"/>
      <c r="D4" s="770"/>
      <c r="E4" s="770"/>
      <c r="F4" s="770"/>
      <c r="G4" s="770"/>
      <c r="H4" s="770"/>
      <c r="I4" s="770"/>
      <c r="J4" s="770"/>
      <c r="K4" s="770"/>
      <c r="L4" s="770"/>
      <c r="M4" s="770"/>
      <c r="N4" s="771"/>
    </row>
    <row r="5" spans="1:14" ht="21" customHeight="1">
      <c r="A5" s="164" t="s">
        <v>838</v>
      </c>
      <c r="B5" s="769">
        <f>'invulblad VS'!B3</f>
        <v>0</v>
      </c>
      <c r="C5" s="770"/>
      <c r="D5" s="770"/>
      <c r="E5" s="770"/>
      <c r="F5" s="770"/>
      <c r="G5" s="770"/>
      <c r="H5" s="770"/>
      <c r="I5" s="770"/>
      <c r="J5" s="770"/>
      <c r="K5" s="770"/>
      <c r="L5" s="770"/>
      <c r="M5" s="770"/>
      <c r="N5" s="771"/>
    </row>
    <row r="6" spans="1:14" ht="21" customHeight="1">
      <c r="A6" s="164" t="s">
        <v>839</v>
      </c>
      <c r="B6" s="769">
        <f>'invulblad VS'!B4</f>
        <v>0</v>
      </c>
      <c r="C6" s="770"/>
      <c r="D6" s="770"/>
      <c r="E6" s="770"/>
      <c r="F6" s="770"/>
      <c r="G6" s="770"/>
      <c r="H6" s="770"/>
      <c r="I6" s="770"/>
      <c r="J6" s="770"/>
      <c r="K6" s="770"/>
      <c r="L6" s="770"/>
      <c r="M6" s="770"/>
      <c r="N6" s="771"/>
    </row>
    <row r="7" spans="1:14" ht="21" customHeight="1">
      <c r="A7" s="164" t="s">
        <v>840</v>
      </c>
      <c r="B7" s="769">
        <f>'invulblad VS'!F3</f>
        <v>0</v>
      </c>
      <c r="C7" s="770"/>
      <c r="D7" s="770"/>
      <c r="E7" s="770"/>
      <c r="F7" s="770"/>
      <c r="G7" s="770"/>
      <c r="H7" s="770"/>
      <c r="I7" s="770"/>
      <c r="J7" s="770"/>
      <c r="K7" s="770"/>
      <c r="L7" s="770"/>
      <c r="M7" s="770"/>
      <c r="N7" s="771"/>
    </row>
    <row r="8" spans="1:14" ht="21" customHeight="1" thickBot="1">
      <c r="A8" s="163" t="s">
        <v>858</v>
      </c>
      <c r="B8" s="786">
        <f>'invulblad VS'!B42</f>
        <v>0</v>
      </c>
      <c r="C8" s="787"/>
      <c r="D8" s="787"/>
      <c r="E8" s="787"/>
      <c r="F8" s="787"/>
      <c r="G8" s="787"/>
      <c r="H8" s="787"/>
      <c r="I8" s="787"/>
      <c r="J8" s="787"/>
      <c r="K8" s="787"/>
      <c r="L8" s="787"/>
      <c r="M8" s="787"/>
      <c r="N8" s="788"/>
    </row>
    <row r="9" spans="1:14" ht="24" customHeight="1"/>
    <row r="10" spans="1:14" ht="36.75" customHeight="1">
      <c r="A10" s="785" t="s">
        <v>859</v>
      </c>
      <c r="B10" s="785"/>
      <c r="C10" s="785"/>
      <c r="D10" s="785"/>
      <c r="E10" s="785"/>
      <c r="F10" s="785"/>
      <c r="G10" s="785"/>
      <c r="H10" s="785"/>
      <c r="I10" s="785"/>
      <c r="J10" s="785"/>
      <c r="K10" s="785"/>
      <c r="L10" s="161" t="s">
        <v>864</v>
      </c>
    </row>
    <row r="11" spans="1:14" ht="7.5" customHeight="1">
      <c r="A11" s="141"/>
      <c r="B11" s="141"/>
      <c r="C11" s="149"/>
      <c r="D11" s="162"/>
      <c r="E11" s="141"/>
      <c r="F11" s="141"/>
      <c r="G11" s="141"/>
      <c r="H11" s="141"/>
      <c r="I11" s="141"/>
      <c r="J11" s="160"/>
    </row>
    <row r="12" spans="1:14" ht="21.75" customHeight="1">
      <c r="A12" s="792" t="s">
        <v>412</v>
      </c>
      <c r="B12" s="793"/>
      <c r="C12" s="775" t="s">
        <v>411</v>
      </c>
      <c r="D12" s="775"/>
      <c r="E12" s="775"/>
      <c r="F12" s="775" t="s">
        <v>410</v>
      </c>
      <c r="G12" s="775"/>
      <c r="H12" s="775" t="s">
        <v>409</v>
      </c>
      <c r="I12" s="775"/>
    </row>
    <row r="13" spans="1:14" ht="20.25" customHeight="1">
      <c r="A13" s="794"/>
      <c r="B13" s="795"/>
      <c r="C13" s="772" t="str">
        <f>IF('invulblad VS'!I18=0,"PA",0)</f>
        <v>PA</v>
      </c>
      <c r="D13" s="772"/>
      <c r="E13" s="772"/>
      <c r="F13" s="772" t="str">
        <f>IF('invulblad VS'!I18=0,"PA",Checklist!N256)</f>
        <v>PA</v>
      </c>
      <c r="G13" s="772"/>
      <c r="H13" s="772" t="str">
        <f>IF('invulblad VS'!I18=0,"PA",Checklist!R256)</f>
        <v>PA</v>
      </c>
      <c r="I13" s="772"/>
    </row>
    <row r="14" spans="1:14" ht="20.25" customHeight="1">
      <c r="A14" s="773" t="s">
        <v>881</v>
      </c>
      <c r="B14" s="774"/>
      <c r="C14" s="772" t="str">
        <f>IF('invulblad VS'!I18=0,"PA",0)</f>
        <v>PA</v>
      </c>
      <c r="D14" s="772"/>
      <c r="E14" s="772"/>
      <c r="F14" s="772" t="str">
        <f>IF('invulblad VS'!I18=0,"PA",Checklist!N257)</f>
        <v>PA</v>
      </c>
      <c r="G14" s="772"/>
      <c r="H14" s="772" t="str">
        <f>IF('invulblad VS'!I18=0,"PA",Checklist!R257)</f>
        <v>PA</v>
      </c>
      <c r="I14" s="772"/>
    </row>
    <row r="15" spans="1:14" ht="23.4" customHeight="1">
      <c r="A15" s="215"/>
      <c r="B15" s="215"/>
      <c r="C15" s="216"/>
      <c r="D15" s="216"/>
      <c r="E15" s="216"/>
      <c r="F15" s="216"/>
      <c r="G15" s="216"/>
      <c r="H15" s="216"/>
      <c r="I15" s="216"/>
    </row>
    <row r="16" spans="1:14" ht="34.950000000000003" customHeight="1">
      <c r="A16" s="799" t="s">
        <v>860</v>
      </c>
      <c r="B16" s="799"/>
      <c r="C16" s="799"/>
      <c r="D16" s="799"/>
      <c r="E16" s="799"/>
      <c r="F16" s="799"/>
      <c r="G16" s="799"/>
      <c r="H16" s="799"/>
      <c r="I16" s="799"/>
      <c r="J16" s="799"/>
      <c r="K16" s="799"/>
      <c r="L16" s="161" t="s">
        <v>865</v>
      </c>
      <c r="M16" s="160"/>
      <c r="N16" s="160"/>
    </row>
    <row r="17" spans="1:15" ht="8.25" customHeight="1">
      <c r="L17" s="159"/>
    </row>
    <row r="18" spans="1:15" ht="22.5" customHeight="1">
      <c r="A18" s="792" t="s">
        <v>412</v>
      </c>
      <c r="B18" s="793"/>
      <c r="C18" s="775" t="s">
        <v>411</v>
      </c>
      <c r="D18" s="775"/>
      <c r="E18" s="775"/>
      <c r="F18" s="775" t="s">
        <v>410</v>
      </c>
      <c r="G18" s="775"/>
      <c r="H18" s="775" t="s">
        <v>409</v>
      </c>
      <c r="I18" s="775"/>
      <c r="J18" s="158"/>
      <c r="K18" s="800"/>
      <c r="L18" s="800"/>
      <c r="M18" s="800"/>
      <c r="N18" s="800"/>
      <c r="O18" s="171"/>
    </row>
    <row r="19" spans="1:15" ht="19.5" customHeight="1">
      <c r="A19" s="794"/>
      <c r="B19" s="795"/>
      <c r="C19" s="772" t="str">
        <f>IF('invulblad VS'!I12=0,"PA",0)</f>
        <v>PA</v>
      </c>
      <c r="D19" s="772"/>
      <c r="E19" s="772"/>
      <c r="F19" s="772" t="str">
        <f>IF('invulblad VS'!I12=0,"PA",Checklist!P256)</f>
        <v>PA</v>
      </c>
      <c r="G19" s="772"/>
      <c r="H19" s="772" t="str">
        <f>IF('invulblad VS'!I12=0,"PA",Checklist!T256)</f>
        <v>PA</v>
      </c>
      <c r="I19" s="772"/>
      <c r="K19" s="172"/>
      <c r="L19" s="172"/>
      <c r="M19" s="173"/>
      <c r="N19" s="171"/>
      <c r="O19" s="171"/>
    </row>
    <row r="20" spans="1:15" ht="15.6">
      <c r="A20" s="773" t="s">
        <v>881</v>
      </c>
      <c r="B20" s="774"/>
      <c r="C20" s="772" t="str">
        <f>IF('invulblad VS'!I12=0,"PA",0)</f>
        <v>PA</v>
      </c>
      <c r="D20" s="772"/>
      <c r="E20" s="772"/>
      <c r="F20" s="772" t="str">
        <f>IF('invulblad VS'!I12=0,"PA",Checklist!P257)</f>
        <v>PA</v>
      </c>
      <c r="G20" s="772"/>
      <c r="H20" s="772" t="str">
        <f>IF('invulblad VS'!I12=0,"PA",Checklist!T257)</f>
        <v>PA</v>
      </c>
      <c r="I20" s="772"/>
      <c r="K20" s="170"/>
      <c r="L20" s="170"/>
      <c r="M20" s="169"/>
    </row>
    <row r="21" spans="1:15" ht="24" customHeight="1">
      <c r="A21" s="215"/>
      <c r="B21" s="215"/>
      <c r="C21" s="216"/>
      <c r="D21" s="216"/>
      <c r="E21" s="216"/>
      <c r="F21" s="216"/>
      <c r="G21" s="216"/>
      <c r="H21" s="216"/>
      <c r="I21" s="216"/>
      <c r="K21" s="170"/>
      <c r="L21" s="170"/>
      <c r="M21" s="169"/>
    </row>
    <row r="22" spans="1:15" ht="22.5" customHeight="1">
      <c r="A22" s="785" t="s">
        <v>861</v>
      </c>
      <c r="B22" s="785"/>
      <c r="C22" s="785"/>
      <c r="D22" s="785"/>
      <c r="E22" s="785"/>
      <c r="F22" s="785"/>
      <c r="G22" s="785"/>
      <c r="H22" s="785"/>
      <c r="I22" s="785"/>
      <c r="J22" s="785"/>
      <c r="K22" s="785"/>
      <c r="L22" s="161" t="s">
        <v>866</v>
      </c>
    </row>
    <row r="23" spans="1:15" ht="5.25" customHeight="1">
      <c r="A23" s="141"/>
      <c r="B23" s="141"/>
      <c r="C23" s="149"/>
      <c r="D23" s="162"/>
      <c r="E23" s="141"/>
      <c r="F23" s="141"/>
      <c r="G23" s="141"/>
      <c r="H23" s="141"/>
      <c r="I23" s="141"/>
      <c r="J23" s="160"/>
    </row>
    <row r="24" spans="1:15" ht="22.5" customHeight="1" thickBot="1">
      <c r="A24" s="789" t="s">
        <v>408</v>
      </c>
      <c r="B24" s="790"/>
      <c r="C24" s="790"/>
      <c r="D24" s="791"/>
      <c r="E24" s="158"/>
      <c r="F24" s="789" t="s">
        <v>407</v>
      </c>
      <c r="G24" s="790"/>
      <c r="H24" s="790"/>
      <c r="I24" s="791"/>
      <c r="J24" s="158"/>
      <c r="K24" s="789" t="s">
        <v>406</v>
      </c>
      <c r="L24" s="790"/>
      <c r="M24" s="790"/>
      <c r="N24" s="791"/>
    </row>
    <row r="25" spans="1:15" ht="22.5" customHeight="1" thickTop="1" thickBot="1">
      <c r="A25" s="157" t="s">
        <v>880</v>
      </c>
      <c r="B25" s="156"/>
      <c r="C25" s="198" t="str">
        <f>IF(ISBLANK('invulblad VS'!C19),"PA",Checklist!V257)</f>
        <v>PA</v>
      </c>
      <c r="D25" s="155" t="s">
        <v>405</v>
      </c>
      <c r="F25" s="154" t="s">
        <v>880</v>
      </c>
      <c r="G25" s="153"/>
      <c r="H25" s="198" t="str">
        <f>IF(ISBLANK('invulblad VS'!C19),"PA",Checklist!Z256)</f>
        <v>PA</v>
      </c>
      <c r="I25" s="155" t="s">
        <v>405</v>
      </c>
      <c r="K25" s="154" t="s">
        <v>880</v>
      </c>
      <c r="L25" s="153"/>
      <c r="M25" s="198" t="str">
        <f>IF(ISBLANK('invulblad VS'!C19),"PA",Checklist!AD256)</f>
        <v>PA</v>
      </c>
      <c r="N25" s="140" t="s">
        <v>405</v>
      </c>
    </row>
    <row r="26" spans="1:15" ht="22.5" customHeight="1" thickTop="1" thickBot="1">
      <c r="A26" s="157" t="s">
        <v>881</v>
      </c>
      <c r="B26" s="156"/>
      <c r="C26" s="198" t="str">
        <f>IF(ISBLANK('invulblad VS'!C19),"PA",Checklist!V257)</f>
        <v>PA</v>
      </c>
      <c r="D26" s="155" t="s">
        <v>405</v>
      </c>
      <c r="F26" s="154" t="s">
        <v>881</v>
      </c>
      <c r="G26" s="153"/>
      <c r="H26" s="198" t="str">
        <f>IF(ISBLANK('invulblad VS'!C19),"PA",Checklist!Z257)</f>
        <v>PA</v>
      </c>
      <c r="I26" s="155" t="s">
        <v>405</v>
      </c>
      <c r="K26" s="154" t="s">
        <v>881</v>
      </c>
      <c r="L26" s="153"/>
      <c r="M26" s="198" t="str">
        <f>IF(ISBLANK('invulblad VS'!C19),"PA",Checklist!AD257)</f>
        <v>PA</v>
      </c>
      <c r="N26" s="140" t="s">
        <v>405</v>
      </c>
    </row>
    <row r="27" spans="1:15" ht="22.5" customHeight="1" thickTop="1">
      <c r="A27" s="168"/>
      <c r="B27" s="168"/>
      <c r="C27" s="217"/>
      <c r="D27" s="155"/>
      <c r="F27" s="170"/>
      <c r="G27" s="170"/>
      <c r="H27" s="217"/>
      <c r="I27" s="155"/>
      <c r="K27" s="170"/>
      <c r="L27" s="170"/>
      <c r="M27" s="217"/>
    </row>
    <row r="28" spans="1:15" ht="22.5" customHeight="1">
      <c r="A28" s="785" t="s">
        <v>863</v>
      </c>
      <c r="B28" s="785"/>
      <c r="C28" s="785"/>
      <c r="D28" s="785"/>
      <c r="E28" s="785"/>
      <c r="F28" s="785"/>
      <c r="G28" s="785"/>
      <c r="H28" s="785"/>
      <c r="I28" s="785"/>
      <c r="J28" s="785"/>
      <c r="K28" s="785"/>
      <c r="L28" s="161" t="s">
        <v>868</v>
      </c>
    </row>
    <row r="29" spans="1:15" ht="22.5" customHeight="1">
      <c r="A29" s="141"/>
      <c r="B29" s="141"/>
      <c r="C29" s="149"/>
      <c r="D29" s="162"/>
      <c r="E29" s="141"/>
      <c r="F29" s="141"/>
      <c r="G29" s="141"/>
      <c r="H29" s="141"/>
      <c r="I29" s="141"/>
      <c r="J29" s="160"/>
    </row>
    <row r="30" spans="1:15" ht="22.5" customHeight="1" thickBot="1">
      <c r="A30" s="789" t="s">
        <v>408</v>
      </c>
      <c r="B30" s="790"/>
      <c r="C30" s="790"/>
      <c r="D30" s="791"/>
      <c r="E30" s="158"/>
      <c r="F30" s="789" t="s">
        <v>407</v>
      </c>
      <c r="G30" s="790"/>
      <c r="H30" s="790"/>
      <c r="I30" s="791"/>
      <c r="J30" s="158"/>
      <c r="K30" s="789" t="s">
        <v>406</v>
      </c>
      <c r="L30" s="790"/>
      <c r="M30" s="790"/>
      <c r="N30" s="791"/>
    </row>
    <row r="31" spans="1:15" ht="22.5" customHeight="1" thickTop="1" thickBot="1">
      <c r="A31" s="157" t="s">
        <v>880</v>
      </c>
      <c r="B31" s="156"/>
      <c r="C31" s="198" t="str">
        <f>IF(ISBLANK('invulblad VS'!C26),"PA",Checklist!AT256)</f>
        <v>PA</v>
      </c>
      <c r="D31" s="155" t="s">
        <v>405</v>
      </c>
      <c r="F31" s="154" t="s">
        <v>880</v>
      </c>
      <c r="G31" s="153"/>
      <c r="H31" s="198" t="str">
        <f>IF(ISBLANK('invulblad VS'!C26),"PA",Checklist!AX256)</f>
        <v>PA</v>
      </c>
      <c r="I31" s="155" t="s">
        <v>405</v>
      </c>
      <c r="K31" s="154" t="s">
        <v>880</v>
      </c>
      <c r="L31" s="153"/>
      <c r="M31" s="198" t="str">
        <f>IF(ISBLANK('invulblad VS'!C26),"PA",Checklist!BB256)</f>
        <v>PA</v>
      </c>
      <c r="N31" s="140" t="s">
        <v>405</v>
      </c>
    </row>
    <row r="32" spans="1:15" ht="22.5" customHeight="1" thickTop="1" thickBot="1">
      <c r="A32" s="157" t="s">
        <v>881</v>
      </c>
      <c r="B32" s="156"/>
      <c r="C32" s="198" t="str">
        <f>IF(ISBLANK('invulblad VS'!C26),"PA",Checklist!AT257)</f>
        <v>PA</v>
      </c>
      <c r="D32" s="155" t="s">
        <v>405</v>
      </c>
      <c r="F32" s="154" t="s">
        <v>881</v>
      </c>
      <c r="G32" s="153"/>
      <c r="H32" s="198" t="str">
        <f>IF(ISBLANK('invulblad VS'!C26),"PA",Checklist!AX257)</f>
        <v>PA</v>
      </c>
      <c r="I32" s="155" t="s">
        <v>405</v>
      </c>
      <c r="K32" s="154" t="s">
        <v>881</v>
      </c>
      <c r="L32" s="153"/>
      <c r="M32" s="198" t="str">
        <f>IF(ISBLANK('invulblad VS'!C26),"PA",Checklist!BB256)</f>
        <v>PA</v>
      </c>
      <c r="N32" s="140" t="s">
        <v>405</v>
      </c>
    </row>
    <row r="33" spans="1:14" ht="22.5" customHeight="1" thickTop="1">
      <c r="A33" s="168"/>
      <c r="B33" s="168"/>
      <c r="C33" s="217"/>
      <c r="D33" s="155"/>
      <c r="F33" s="170"/>
      <c r="G33" s="170"/>
      <c r="H33" s="217"/>
      <c r="I33" s="155"/>
      <c r="K33" s="170"/>
      <c r="L33" s="170"/>
      <c r="M33" s="217"/>
    </row>
    <row r="34" spans="1:14" ht="22.5" customHeight="1">
      <c r="A34" s="785" t="s">
        <v>862</v>
      </c>
      <c r="B34" s="785"/>
      <c r="C34" s="785"/>
      <c r="D34" s="785"/>
      <c r="E34" s="785"/>
      <c r="F34" s="785"/>
      <c r="G34" s="785"/>
      <c r="H34" s="785"/>
      <c r="I34" s="785"/>
      <c r="J34" s="785"/>
      <c r="K34" s="785"/>
      <c r="L34" s="161" t="s">
        <v>867</v>
      </c>
    </row>
    <row r="35" spans="1:14" ht="5.25" customHeight="1">
      <c r="A35" s="141"/>
      <c r="B35" s="141"/>
      <c r="C35" s="149"/>
      <c r="D35" s="162"/>
      <c r="E35" s="141"/>
      <c r="F35" s="141"/>
      <c r="G35" s="141"/>
      <c r="H35" s="141"/>
      <c r="I35" s="141"/>
      <c r="J35" s="160"/>
    </row>
    <row r="36" spans="1:14" ht="22.5" customHeight="1" thickBot="1">
      <c r="A36" s="789" t="s">
        <v>408</v>
      </c>
      <c r="B36" s="790"/>
      <c r="C36" s="790"/>
      <c r="D36" s="791"/>
      <c r="E36" s="158"/>
      <c r="F36" s="789" t="s">
        <v>407</v>
      </c>
      <c r="G36" s="790"/>
      <c r="H36" s="790"/>
      <c r="I36" s="791"/>
      <c r="J36" s="158"/>
      <c r="K36" s="789" t="s">
        <v>406</v>
      </c>
      <c r="L36" s="790"/>
      <c r="M36" s="790"/>
      <c r="N36" s="791"/>
    </row>
    <row r="37" spans="1:14" ht="22.95" customHeight="1" thickTop="1" thickBot="1">
      <c r="A37" s="157" t="s">
        <v>880</v>
      </c>
      <c r="B37" s="156"/>
      <c r="C37" s="198" t="str">
        <f>IF('invulblad VS'!I25=0,"PA",Checklist!AH256)</f>
        <v>PA</v>
      </c>
      <c r="D37" s="155" t="s">
        <v>405</v>
      </c>
      <c r="F37" s="154" t="s">
        <v>880</v>
      </c>
      <c r="G37" s="153"/>
      <c r="H37" s="198" t="str">
        <f>IF('invulblad VS'!I25=0,"PA",Checklist!AL256)</f>
        <v>PA</v>
      </c>
      <c r="I37" s="155" t="s">
        <v>405</v>
      </c>
      <c r="K37" s="154" t="s">
        <v>880</v>
      </c>
      <c r="L37" s="153"/>
      <c r="M37" s="198" t="str">
        <f>IF('invulblad VS'!I25=0,"PA",Checklist!AP256)</f>
        <v>PA</v>
      </c>
      <c r="N37" s="140" t="s">
        <v>405</v>
      </c>
    </row>
    <row r="38" spans="1:14" ht="21.6" customHeight="1" thickTop="1" thickBot="1">
      <c r="A38" s="157" t="s">
        <v>881</v>
      </c>
      <c r="B38" s="156"/>
      <c r="C38" s="198" t="str">
        <f>IF('invulblad VS'!I25=0,"PA",Checklist!AH257)</f>
        <v>PA</v>
      </c>
      <c r="D38" s="155" t="s">
        <v>405</v>
      </c>
      <c r="F38" s="154" t="s">
        <v>881</v>
      </c>
      <c r="G38" s="153"/>
      <c r="H38" s="198" t="str">
        <f>IF('invulblad VS'!I25=0,"PA",Checklist!AL257)</f>
        <v>PA</v>
      </c>
      <c r="I38" s="155" t="s">
        <v>405</v>
      </c>
      <c r="K38" s="154" t="s">
        <v>881</v>
      </c>
      <c r="L38" s="153"/>
      <c r="M38" s="198" t="str">
        <f>IF('invulblad VS'!I25=0,"PA",Checklist!AP257)</f>
        <v>PA</v>
      </c>
      <c r="N38" s="140" t="s">
        <v>405</v>
      </c>
    </row>
    <row r="39" spans="1:14" ht="21" customHeight="1" thickTop="1">
      <c r="A39" s="168"/>
      <c r="B39" s="168"/>
      <c r="C39" s="217"/>
      <c r="D39" s="155"/>
      <c r="F39" s="170"/>
      <c r="G39" s="170"/>
      <c r="H39" s="217"/>
      <c r="I39" s="155"/>
      <c r="K39" s="170"/>
      <c r="L39" s="170"/>
      <c r="M39" s="217"/>
    </row>
    <row r="40" spans="1:14" ht="14.25" customHeight="1" thickBot="1">
      <c r="A40" s="168"/>
      <c r="B40" s="168"/>
      <c r="C40" s="169"/>
      <c r="D40" s="155"/>
      <c r="F40" s="170"/>
      <c r="G40" s="170"/>
      <c r="H40" s="169"/>
      <c r="I40" s="155"/>
      <c r="K40" s="170"/>
      <c r="L40" s="170"/>
      <c r="M40" s="169"/>
    </row>
    <row r="41" spans="1:14" ht="18">
      <c r="A41" s="797" t="s">
        <v>871</v>
      </c>
      <c r="B41" s="798"/>
      <c r="C41" s="798"/>
      <c r="D41" s="798"/>
      <c r="E41" s="798"/>
      <c r="F41" s="798"/>
      <c r="G41" s="662"/>
      <c r="H41" s="662"/>
      <c r="I41" s="152"/>
      <c r="J41" s="151"/>
    </row>
    <row r="42" spans="1:14" ht="13.8">
      <c r="A42" s="663"/>
      <c r="B42" s="662"/>
      <c r="C42" s="662"/>
      <c r="D42" s="662"/>
      <c r="E42" s="662"/>
      <c r="F42" s="662"/>
      <c r="G42" s="662"/>
      <c r="H42" s="662"/>
      <c r="I42" s="147"/>
      <c r="J42" s="146"/>
    </row>
    <row r="43" spans="1:14" ht="15.6">
      <c r="A43" s="663"/>
      <c r="B43" s="665" t="s">
        <v>872</v>
      </c>
      <c r="C43" s="662"/>
      <c r="D43" s="662"/>
      <c r="E43" s="662"/>
      <c r="F43" s="662"/>
      <c r="G43" s="662"/>
      <c r="H43" s="662"/>
      <c r="I43" s="147"/>
      <c r="J43" s="146"/>
    </row>
    <row r="44" spans="1:14" ht="15.6">
      <c r="A44" s="670" t="s">
        <v>873</v>
      </c>
      <c r="B44" s="669" t="s">
        <v>874</v>
      </c>
      <c r="C44" s="673"/>
      <c r="D44" s="662"/>
      <c r="E44" s="662"/>
      <c r="F44" s="662"/>
      <c r="G44" s="662"/>
      <c r="H44" s="662"/>
      <c r="I44" s="147"/>
      <c r="J44" s="146"/>
    </row>
    <row r="45" spans="1:14" ht="15.6">
      <c r="A45" s="670" t="s">
        <v>873</v>
      </c>
      <c r="B45" s="669" t="s">
        <v>875</v>
      </c>
      <c r="C45" s="673"/>
      <c r="D45" s="662"/>
      <c r="E45" s="662"/>
      <c r="F45" s="662"/>
      <c r="G45" s="662"/>
      <c r="H45" s="664"/>
      <c r="I45" s="147"/>
      <c r="J45" s="146"/>
    </row>
    <row r="46" spans="1:14" ht="13.8">
      <c r="A46" s="663"/>
      <c r="B46" s="662"/>
      <c r="C46" s="662"/>
      <c r="D46" s="662"/>
      <c r="E46" s="662"/>
      <c r="F46" s="662"/>
      <c r="G46" s="662"/>
      <c r="H46" s="664"/>
      <c r="I46" s="147"/>
      <c r="J46" s="146"/>
    </row>
    <row r="47" spans="1:14" ht="15.6">
      <c r="A47" s="672"/>
      <c r="B47" s="665" t="s">
        <v>876</v>
      </c>
      <c r="C47" s="669"/>
      <c r="D47" s="667"/>
      <c r="E47" s="667"/>
      <c r="F47" s="662"/>
      <c r="G47" s="667"/>
      <c r="H47" s="664"/>
      <c r="I47" s="147"/>
      <c r="J47" s="146"/>
    </row>
    <row r="48" spans="1:14" ht="13.8">
      <c r="A48" s="672"/>
      <c r="B48" s="671"/>
      <c r="C48" s="667"/>
      <c r="D48" s="667"/>
      <c r="E48" s="667"/>
      <c r="F48" s="662"/>
      <c r="G48" s="667"/>
      <c r="H48" s="664"/>
      <c r="I48" s="147"/>
      <c r="J48" s="146"/>
    </row>
    <row r="49" spans="1:14" ht="15.6">
      <c r="A49" s="670" t="s">
        <v>873</v>
      </c>
      <c r="B49" s="669" t="s">
        <v>874</v>
      </c>
      <c r="C49" s="668"/>
      <c r="D49" s="667"/>
      <c r="E49" s="667"/>
      <c r="F49" s="662"/>
      <c r="G49" s="667"/>
      <c r="H49" s="664"/>
      <c r="I49" s="147"/>
      <c r="J49" s="146"/>
      <c r="L49" s="796" t="s">
        <v>879</v>
      </c>
      <c r="M49" s="796"/>
      <c r="N49" s="796"/>
    </row>
    <row r="50" spans="1:14" ht="15.6">
      <c r="A50" s="670" t="s">
        <v>873</v>
      </c>
      <c r="B50" s="669" t="s">
        <v>875</v>
      </c>
      <c r="C50" s="668"/>
      <c r="D50" s="667"/>
      <c r="E50" s="667"/>
      <c r="F50" s="662"/>
      <c r="G50" s="667"/>
      <c r="H50" s="664"/>
      <c r="I50" s="147"/>
      <c r="J50" s="146"/>
      <c r="L50" s="796"/>
      <c r="M50" s="796"/>
      <c r="N50" s="796"/>
    </row>
    <row r="51" spans="1:14" ht="14.25" customHeight="1">
      <c r="A51" s="663"/>
      <c r="B51" s="662"/>
      <c r="C51" s="662"/>
      <c r="D51" s="662"/>
      <c r="E51" s="662"/>
      <c r="F51" s="662"/>
      <c r="G51" s="662"/>
      <c r="H51" s="664"/>
      <c r="I51" s="147"/>
      <c r="J51" s="146"/>
      <c r="L51" s="796"/>
      <c r="M51" s="796"/>
      <c r="N51" s="796"/>
    </row>
    <row r="52" spans="1:14" ht="15.6">
      <c r="A52" s="661"/>
      <c r="B52" s="665" t="s">
        <v>877</v>
      </c>
      <c r="C52" s="662"/>
      <c r="D52" s="666"/>
      <c r="E52" s="662"/>
      <c r="F52" s="662"/>
      <c r="G52" s="665" t="s">
        <v>878</v>
      </c>
      <c r="H52" s="664"/>
      <c r="I52" s="147"/>
      <c r="J52" s="146"/>
      <c r="K52" s="174"/>
      <c r="L52" s="796"/>
      <c r="M52" s="796"/>
      <c r="N52" s="796"/>
    </row>
    <row r="53" spans="1:14" ht="13.8">
      <c r="A53" s="148"/>
      <c r="B53" s="150"/>
      <c r="C53" s="149"/>
      <c r="D53" s="141"/>
      <c r="E53" s="141"/>
      <c r="F53" s="141"/>
      <c r="G53" s="141"/>
      <c r="H53" s="141"/>
      <c r="I53" s="147"/>
      <c r="J53" s="146"/>
      <c r="K53" s="174"/>
      <c r="L53" s="796"/>
      <c r="M53" s="796"/>
      <c r="N53" s="796"/>
    </row>
    <row r="54" spans="1:14">
      <c r="A54" s="148"/>
      <c r="B54" s="141"/>
      <c r="C54" s="141"/>
      <c r="D54" s="141"/>
      <c r="E54" s="141"/>
      <c r="F54" s="141"/>
      <c r="G54" s="141"/>
      <c r="H54" s="141"/>
      <c r="I54" s="147"/>
      <c r="J54" s="146"/>
      <c r="K54" s="174"/>
      <c r="L54" s="796"/>
      <c r="M54" s="796"/>
      <c r="N54" s="796"/>
    </row>
    <row r="55" spans="1:14">
      <c r="A55" s="218"/>
      <c r="B55" s="147"/>
      <c r="C55" s="147"/>
      <c r="D55" s="147"/>
      <c r="E55" s="147"/>
      <c r="F55" s="147"/>
      <c r="G55" s="141"/>
      <c r="H55" s="141"/>
      <c r="I55" s="147"/>
      <c r="J55" s="146"/>
      <c r="K55" s="174"/>
      <c r="L55" s="796"/>
      <c r="M55" s="796"/>
      <c r="N55" s="796"/>
    </row>
    <row r="56" spans="1:14">
      <c r="A56" s="218"/>
      <c r="B56" s="147"/>
      <c r="C56" s="147"/>
      <c r="D56" s="147"/>
      <c r="E56" s="147"/>
      <c r="F56" s="147"/>
      <c r="G56" s="141"/>
      <c r="H56" s="141"/>
      <c r="I56" s="147"/>
      <c r="J56" s="146"/>
      <c r="K56" s="174"/>
      <c r="L56" s="796"/>
      <c r="M56" s="796"/>
      <c r="N56" s="796"/>
    </row>
    <row r="57" spans="1:14">
      <c r="A57" s="148"/>
      <c r="B57" s="141"/>
      <c r="C57" s="141"/>
      <c r="D57" s="141"/>
      <c r="E57" s="141"/>
      <c r="F57" s="141"/>
      <c r="G57" s="141"/>
      <c r="H57" s="141"/>
      <c r="I57" s="147"/>
      <c r="J57" s="146"/>
      <c r="K57" s="174"/>
      <c r="L57" s="796"/>
      <c r="M57" s="796"/>
      <c r="N57" s="796"/>
    </row>
    <row r="58" spans="1:14">
      <c r="A58" s="148"/>
      <c r="B58" s="141"/>
      <c r="C58" s="141"/>
      <c r="D58" s="141"/>
      <c r="E58" s="141"/>
      <c r="F58" s="141"/>
      <c r="G58" s="141"/>
      <c r="H58" s="141"/>
      <c r="I58" s="147"/>
      <c r="J58" s="146"/>
      <c r="K58" s="174"/>
      <c r="L58" s="796"/>
      <c r="M58" s="796"/>
      <c r="N58" s="796"/>
    </row>
    <row r="59" spans="1:14" ht="13.8" thickBot="1">
      <c r="A59" s="145"/>
      <c r="B59" s="144"/>
      <c r="C59" s="144"/>
      <c r="D59" s="144"/>
      <c r="E59" s="144"/>
      <c r="F59" s="144"/>
      <c r="G59" s="144"/>
      <c r="H59" s="144"/>
      <c r="I59" s="143"/>
      <c r="J59" s="142"/>
      <c r="K59" s="174"/>
      <c r="L59" s="175"/>
      <c r="M59" s="175"/>
      <c r="N59" s="175"/>
    </row>
    <row r="60" spans="1:14">
      <c r="A60" s="141"/>
      <c r="B60" s="141"/>
      <c r="C60" s="141"/>
      <c r="D60" s="141"/>
      <c r="E60" s="141"/>
      <c r="F60" s="141"/>
      <c r="G60" s="141"/>
      <c r="H60" s="141"/>
    </row>
    <row r="61" spans="1:14" ht="26.25" customHeight="1">
      <c r="A61" s="783"/>
      <c r="B61" s="784"/>
      <c r="C61" s="784"/>
      <c r="D61" s="784"/>
      <c r="E61" s="784"/>
      <c r="F61" s="784"/>
      <c r="G61" s="784"/>
      <c r="H61" s="784"/>
      <c r="I61" s="784"/>
      <c r="J61" s="784"/>
    </row>
  </sheetData>
  <mergeCells count="47">
    <mergeCell ref="F30:I30"/>
    <mergeCell ref="K30:N30"/>
    <mergeCell ref="A41:F41"/>
    <mergeCell ref="A16:K16"/>
    <mergeCell ref="K18:N18"/>
    <mergeCell ref="K36:N36"/>
    <mergeCell ref="A18:B19"/>
    <mergeCell ref="C18:E18"/>
    <mergeCell ref="F18:G18"/>
    <mergeCell ref="H18:I18"/>
    <mergeCell ref="C19:E19"/>
    <mergeCell ref="F19:G19"/>
    <mergeCell ref="H19:I19"/>
    <mergeCell ref="A28:K28"/>
    <mergeCell ref="A30:D30"/>
    <mergeCell ref="A61:J61"/>
    <mergeCell ref="A34:K34"/>
    <mergeCell ref="B8:N8"/>
    <mergeCell ref="A22:K22"/>
    <mergeCell ref="K24:N24"/>
    <mergeCell ref="A20:B20"/>
    <mergeCell ref="C20:E20"/>
    <mergeCell ref="F20:G20"/>
    <mergeCell ref="H20:I20"/>
    <mergeCell ref="A24:D24"/>
    <mergeCell ref="F24:I24"/>
    <mergeCell ref="A36:D36"/>
    <mergeCell ref="F36:I36"/>
    <mergeCell ref="A10:K10"/>
    <mergeCell ref="A12:B13"/>
    <mergeCell ref="L49:N58"/>
    <mergeCell ref="A1:N1"/>
    <mergeCell ref="B3:N3"/>
    <mergeCell ref="B4:N4"/>
    <mergeCell ref="B5:N5"/>
    <mergeCell ref="B6:N6"/>
    <mergeCell ref="B7:N7"/>
    <mergeCell ref="C14:E14"/>
    <mergeCell ref="F14:G14"/>
    <mergeCell ref="H14:I14"/>
    <mergeCell ref="A14:B14"/>
    <mergeCell ref="C12:E12"/>
    <mergeCell ref="F12:G12"/>
    <mergeCell ref="H12:I12"/>
    <mergeCell ref="C13:E13"/>
    <mergeCell ref="F13:G13"/>
    <mergeCell ref="H13:I13"/>
  </mergeCells>
  <pageMargins left="0.70866141732283472" right="0.70866141732283472" top="0.74803149606299213" bottom="0.74803149606299213" header="0.31496062992125984" footer="0.31496062992125984"/>
  <pageSetup paperSize="9" scale="61" orientation="portrait" r:id="rId1"/>
  <headerFooter>
    <oddFooter>&amp;RBDB\CERT\FORMULIER\FASEN\RESVSNET
UG1/01.06.2019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4" workbookViewId="0">
      <selection activeCell="D6" sqref="D6"/>
    </sheetView>
  </sheetViews>
  <sheetFormatPr defaultColWidth="14.44140625" defaultRowHeight="15" customHeight="1"/>
  <cols>
    <col min="1" max="1" width="79" style="551" customWidth="1"/>
    <col min="2" max="2" width="7.44140625" style="551" customWidth="1"/>
    <col min="3" max="26" width="11.44140625" style="551" customWidth="1"/>
    <col min="27" max="16384" width="14.44140625" style="551"/>
  </cols>
  <sheetData>
    <row r="1" spans="1:6" ht="12.75" customHeight="1"/>
    <row r="2" spans="1:6" ht="12.75" customHeight="1">
      <c r="A2" s="553" t="s">
        <v>915</v>
      </c>
      <c r="B2" s="553"/>
      <c r="C2" s="553"/>
      <c r="D2" s="555"/>
      <c r="E2" s="555"/>
      <c r="F2" s="555"/>
    </row>
    <row r="3" spans="1:6" ht="12.75" customHeight="1"/>
    <row r="4" spans="1:6" ht="12.75" customHeight="1">
      <c r="A4" s="558" t="s">
        <v>914</v>
      </c>
    </row>
    <row r="5" spans="1:6" ht="12.75" customHeight="1">
      <c r="A5" s="559"/>
    </row>
    <row r="6" spans="1:6" ht="12.75" customHeight="1">
      <c r="A6" s="567" t="s">
        <v>913</v>
      </c>
    </row>
    <row r="7" spans="1:6" ht="12.75" customHeight="1" thickBot="1">
      <c r="A7" s="558"/>
    </row>
    <row r="8" spans="1:6" ht="12.75" customHeight="1" thickBot="1">
      <c r="A8" s="801" t="s">
        <v>890</v>
      </c>
      <c r="B8" s="802"/>
    </row>
    <row r="9" spans="1:6" ht="33" customHeight="1">
      <c r="A9" s="560" t="s">
        <v>912</v>
      </c>
      <c r="B9" s="569" t="s">
        <v>17</v>
      </c>
    </row>
    <row r="10" spans="1:6" ht="44.25" customHeight="1">
      <c r="A10" s="562" t="s">
        <v>911</v>
      </c>
      <c r="B10" s="570" t="s">
        <v>17</v>
      </c>
    </row>
    <row r="11" spans="1:6" ht="33.75" customHeight="1">
      <c r="A11" s="562" t="s">
        <v>910</v>
      </c>
      <c r="B11" s="570" t="s">
        <v>17</v>
      </c>
    </row>
    <row r="12" spans="1:6" ht="28.5" customHeight="1">
      <c r="A12" s="562" t="s">
        <v>909</v>
      </c>
      <c r="B12" s="564" t="s">
        <v>17</v>
      </c>
    </row>
    <row r="13" spans="1:6" ht="31.5" customHeight="1">
      <c r="A13" s="562" t="s">
        <v>908</v>
      </c>
      <c r="B13" s="564" t="s">
        <v>17</v>
      </c>
    </row>
    <row r="14" spans="1:6" ht="47.25" customHeight="1" thickBot="1">
      <c r="A14" s="568" t="s">
        <v>907</v>
      </c>
      <c r="B14" s="571" t="s">
        <v>17</v>
      </c>
    </row>
    <row r="15" spans="1:6" ht="12.75" customHeight="1">
      <c r="A15" s="572"/>
    </row>
    <row r="16" spans="1:6" ht="12.75" customHeight="1">
      <c r="A16" s="573" t="s">
        <v>906</v>
      </c>
    </row>
    <row r="17" spans="1:2" ht="12.75" customHeight="1">
      <c r="A17" s="574" t="s">
        <v>905</v>
      </c>
    </row>
    <row r="18" spans="1:2" ht="12.75" customHeight="1" thickBot="1">
      <c r="A18" s="574"/>
    </row>
    <row r="19" spans="1:2" ht="12.75" customHeight="1" thickBot="1">
      <c r="A19" s="801" t="s">
        <v>890</v>
      </c>
      <c r="B19" s="802"/>
    </row>
    <row r="20" spans="1:2" ht="23.25" customHeight="1">
      <c r="A20" s="575" t="s">
        <v>904</v>
      </c>
      <c r="B20" s="803" t="s">
        <v>17</v>
      </c>
    </row>
    <row r="21" spans="1:2" ht="25.5" customHeight="1">
      <c r="A21" s="576" t="s">
        <v>903</v>
      </c>
      <c r="B21" s="804"/>
    </row>
    <row r="22" spans="1:2" ht="29.25" customHeight="1">
      <c r="A22" s="578" t="s">
        <v>902</v>
      </c>
      <c r="B22" s="805"/>
    </row>
    <row r="23" spans="1:2" ht="30" customHeight="1">
      <c r="A23" s="562" t="s">
        <v>901</v>
      </c>
      <c r="B23" s="570" t="s">
        <v>17</v>
      </c>
    </row>
    <row r="24" spans="1:2" ht="12.75" customHeight="1">
      <c r="A24" s="562" t="s">
        <v>900</v>
      </c>
      <c r="B24" s="570" t="s">
        <v>17</v>
      </c>
    </row>
    <row r="25" spans="1:2" ht="43.5" customHeight="1">
      <c r="A25" s="562" t="s">
        <v>899</v>
      </c>
      <c r="B25" s="564" t="s">
        <v>17</v>
      </c>
    </row>
    <row r="26" spans="1:2" ht="12.75" customHeight="1">
      <c r="A26" s="562" t="s">
        <v>898</v>
      </c>
      <c r="B26" s="564" t="s">
        <v>17</v>
      </c>
    </row>
    <row r="27" spans="1:2" ht="48" customHeight="1">
      <c r="A27" s="562" t="s">
        <v>897</v>
      </c>
      <c r="B27" s="564" t="s">
        <v>17</v>
      </c>
    </row>
    <row r="28" spans="1:2" ht="32.25" customHeight="1">
      <c r="A28" s="562" t="s">
        <v>896</v>
      </c>
      <c r="B28" s="564" t="s">
        <v>17</v>
      </c>
    </row>
    <row r="29" spans="1:2" ht="45" customHeight="1">
      <c r="A29" s="562" t="s">
        <v>895</v>
      </c>
      <c r="B29" s="564" t="s">
        <v>17</v>
      </c>
    </row>
    <row r="30" spans="1:2" ht="42.75" customHeight="1">
      <c r="A30" s="562" t="s">
        <v>894</v>
      </c>
      <c r="B30" s="564" t="s">
        <v>17</v>
      </c>
    </row>
    <row r="31" spans="1:2" ht="33" customHeight="1">
      <c r="A31" s="562" t="s">
        <v>893</v>
      </c>
      <c r="B31" s="564" t="s">
        <v>17</v>
      </c>
    </row>
    <row r="32" spans="1:2" ht="32.25" customHeight="1" thickBot="1">
      <c r="A32" s="568" t="s">
        <v>892</v>
      </c>
      <c r="B32" s="571" t="s">
        <v>17</v>
      </c>
    </row>
    <row r="33" spans="1:2" ht="12.75" customHeight="1">
      <c r="A33" s="558"/>
    </row>
    <row r="34" spans="1:2" ht="12.75" customHeight="1">
      <c r="A34" s="574"/>
    </row>
    <row r="35" spans="1:2" ht="12.75" customHeight="1">
      <c r="A35" s="574" t="s">
        <v>891</v>
      </c>
    </row>
    <row r="36" spans="1:2" ht="12.75" customHeight="1" thickBot="1">
      <c r="A36" s="558"/>
    </row>
    <row r="37" spans="1:2" ht="12.75" customHeight="1" thickBot="1">
      <c r="A37" s="801" t="s">
        <v>890</v>
      </c>
      <c r="B37" s="802"/>
    </row>
    <row r="38" spans="1:2" ht="38.25" customHeight="1">
      <c r="A38" s="560" t="s">
        <v>889</v>
      </c>
      <c r="B38" s="569" t="s">
        <v>17</v>
      </c>
    </row>
    <row r="39" spans="1:2" ht="34.5" customHeight="1">
      <c r="A39" s="562" t="s">
        <v>888</v>
      </c>
      <c r="B39" s="570" t="s">
        <v>17</v>
      </c>
    </row>
    <row r="40" spans="1:2" ht="25.5" customHeight="1">
      <c r="A40" s="581" t="s">
        <v>887</v>
      </c>
      <c r="B40" s="806" t="s">
        <v>17</v>
      </c>
    </row>
    <row r="41" spans="1:2" ht="18.75" customHeight="1">
      <c r="A41" s="576" t="s">
        <v>886</v>
      </c>
      <c r="B41" s="804"/>
    </row>
    <row r="42" spans="1:2" ht="20.25" customHeight="1">
      <c r="A42" s="578" t="s">
        <v>885</v>
      </c>
      <c r="B42" s="805"/>
    </row>
    <row r="43" spans="1:2" ht="40.5" customHeight="1">
      <c r="A43" s="562" t="s">
        <v>884</v>
      </c>
      <c r="B43" s="564" t="s">
        <v>17</v>
      </c>
    </row>
    <row r="44" spans="1:2" ht="28.5" customHeight="1">
      <c r="A44" s="562" t="s">
        <v>883</v>
      </c>
      <c r="B44" s="564" t="s">
        <v>17</v>
      </c>
    </row>
    <row r="45" spans="1:2" ht="30.75" customHeight="1" thickBot="1">
      <c r="A45" s="568" t="s">
        <v>882</v>
      </c>
      <c r="B45" s="571" t="s">
        <v>17</v>
      </c>
    </row>
    <row r="46" spans="1:2" ht="12.75" customHeight="1"/>
    <row r="47" spans="1:2" ht="12.75" customHeight="1"/>
    <row r="48" spans="1: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8:B8"/>
    <mergeCell ref="A19:B19"/>
    <mergeCell ref="B20:B22"/>
    <mergeCell ref="A37:B37"/>
    <mergeCell ref="B40:B42"/>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16" workbookViewId="0"/>
  </sheetViews>
  <sheetFormatPr defaultColWidth="14.44140625" defaultRowHeight="15" customHeight="1"/>
  <cols>
    <col min="1" max="1" width="75.88671875" style="551" customWidth="1"/>
    <col min="2" max="26" width="11.44140625" style="551" customWidth="1"/>
    <col min="27" max="16384" width="14.44140625" style="551"/>
  </cols>
  <sheetData>
    <row r="1" spans="1:2" ht="12.75" customHeight="1">
      <c r="A1" s="554" t="s">
        <v>944</v>
      </c>
      <c r="B1" s="556"/>
    </row>
    <row r="2" spans="1:2" ht="12.75" customHeight="1">
      <c r="A2" s="558"/>
    </row>
    <row r="3" spans="1:2" ht="12.75" customHeight="1">
      <c r="A3" s="558" t="s">
        <v>943</v>
      </c>
    </row>
    <row r="4" spans="1:2" ht="12.75" customHeight="1" thickBot="1">
      <c r="A4" s="558"/>
    </row>
    <row r="5" spans="1:2" ht="12.75" customHeight="1" thickBot="1">
      <c r="A5" s="801" t="s">
        <v>890</v>
      </c>
      <c r="B5" s="802"/>
    </row>
    <row r="6" spans="1:2" ht="28.5" customHeight="1" thickBot="1">
      <c r="A6" s="807" t="s">
        <v>913</v>
      </c>
      <c r="B6" s="802"/>
    </row>
    <row r="7" spans="1:2" ht="22.5" customHeight="1">
      <c r="A7" s="560" t="s">
        <v>942</v>
      </c>
      <c r="B7" s="561" t="s">
        <v>17</v>
      </c>
    </row>
    <row r="8" spans="1:2" ht="28.5" customHeight="1">
      <c r="A8" s="562" t="s">
        <v>941</v>
      </c>
      <c r="B8" s="564" t="s">
        <v>17</v>
      </c>
    </row>
    <row r="9" spans="1:2" ht="33.75" customHeight="1">
      <c r="A9" s="565" t="s">
        <v>940</v>
      </c>
      <c r="B9" s="564" t="s">
        <v>17</v>
      </c>
    </row>
    <row r="10" spans="1:2" ht="38.25" customHeight="1" thickBot="1">
      <c r="A10" s="568" t="s">
        <v>939</v>
      </c>
      <c r="B10" s="571" t="s">
        <v>17</v>
      </c>
    </row>
    <row r="11" spans="1:2" ht="29.25" customHeight="1" thickBot="1">
      <c r="A11" s="807" t="s">
        <v>938</v>
      </c>
      <c r="B11" s="802"/>
    </row>
    <row r="12" spans="1:2" ht="48.75" customHeight="1">
      <c r="A12" s="579" t="s">
        <v>937</v>
      </c>
      <c r="B12" s="561" t="s">
        <v>17</v>
      </c>
    </row>
    <row r="13" spans="1:2" ht="45.75" customHeight="1">
      <c r="A13" s="565" t="s">
        <v>936</v>
      </c>
      <c r="B13" s="564" t="s">
        <v>17</v>
      </c>
    </row>
    <row r="14" spans="1:2" ht="45.75" customHeight="1">
      <c r="A14" s="565" t="s">
        <v>935</v>
      </c>
      <c r="B14" s="564" t="s">
        <v>17</v>
      </c>
    </row>
    <row r="15" spans="1:2" ht="28.5" customHeight="1">
      <c r="A15" s="562" t="s">
        <v>934</v>
      </c>
      <c r="B15" s="564" t="s">
        <v>17</v>
      </c>
    </row>
    <row r="16" spans="1:2" ht="40.5" customHeight="1">
      <c r="A16" s="562" t="s">
        <v>933</v>
      </c>
      <c r="B16" s="564" t="s">
        <v>17</v>
      </c>
    </row>
    <row r="17" spans="1:2" ht="36.75" customHeight="1">
      <c r="A17" s="562" t="s">
        <v>932</v>
      </c>
      <c r="B17" s="564" t="s">
        <v>17</v>
      </c>
    </row>
    <row r="18" spans="1:2" ht="41.25" customHeight="1">
      <c r="A18" s="562" t="s">
        <v>931</v>
      </c>
      <c r="B18" s="564" t="s">
        <v>17</v>
      </c>
    </row>
    <row r="19" spans="1:2" ht="42.75" customHeight="1" thickBot="1">
      <c r="A19" s="568" t="s">
        <v>930</v>
      </c>
      <c r="B19" s="571" t="s">
        <v>17</v>
      </c>
    </row>
    <row r="20" spans="1:2" ht="12.75" customHeight="1">
      <c r="A20" s="580"/>
    </row>
    <row r="21" spans="1:2" ht="12.75" customHeight="1">
      <c r="A21" s="580"/>
    </row>
    <row r="22" spans="1:2" ht="12.75" customHeight="1">
      <c r="A22" s="558" t="s">
        <v>929</v>
      </c>
    </row>
    <row r="23" spans="1:2" ht="12.75" customHeight="1" thickBot="1">
      <c r="A23" s="582"/>
    </row>
    <row r="24" spans="1:2" ht="25.5" customHeight="1" thickBot="1">
      <c r="A24" s="801" t="s">
        <v>928</v>
      </c>
      <c r="B24" s="802"/>
    </row>
    <row r="25" spans="1:2" ht="43.5" customHeight="1">
      <c r="A25" s="560" t="s">
        <v>927</v>
      </c>
      <c r="B25" s="569" t="s">
        <v>17</v>
      </c>
    </row>
    <row r="26" spans="1:2" ht="54.75" customHeight="1">
      <c r="A26" s="562" t="s">
        <v>926</v>
      </c>
      <c r="B26" s="570" t="s">
        <v>17</v>
      </c>
    </row>
    <row r="27" spans="1:2" ht="35.25" customHeight="1">
      <c r="A27" s="562" t="s">
        <v>925</v>
      </c>
      <c r="B27" s="570" t="s">
        <v>17</v>
      </c>
    </row>
    <row r="28" spans="1:2" ht="48" customHeight="1">
      <c r="A28" s="562" t="s">
        <v>924</v>
      </c>
      <c r="B28" s="564" t="s">
        <v>17</v>
      </c>
    </row>
    <row r="29" spans="1:2" ht="39" customHeight="1">
      <c r="A29" s="562" t="s">
        <v>923</v>
      </c>
      <c r="B29" s="564" t="s">
        <v>17</v>
      </c>
    </row>
    <row r="30" spans="1:2" ht="51.75" customHeight="1">
      <c r="A30" s="562" t="s">
        <v>922</v>
      </c>
      <c r="B30" s="564" t="s">
        <v>17</v>
      </c>
    </row>
    <row r="31" spans="1:2" ht="40.5" customHeight="1">
      <c r="A31" s="562" t="s">
        <v>921</v>
      </c>
      <c r="B31" s="564" t="s">
        <v>17</v>
      </c>
    </row>
    <row r="32" spans="1:2" ht="39" customHeight="1">
      <c r="A32" s="562" t="s">
        <v>920</v>
      </c>
      <c r="B32" s="564" t="s">
        <v>17</v>
      </c>
    </row>
    <row r="33" spans="1:2" ht="46.5" customHeight="1">
      <c r="A33" s="562" t="s">
        <v>919</v>
      </c>
      <c r="B33" s="564" t="s">
        <v>17</v>
      </c>
    </row>
    <row r="34" spans="1:2" ht="42.75" customHeight="1">
      <c r="A34" s="562" t="s">
        <v>918</v>
      </c>
      <c r="B34" s="564" t="s">
        <v>17</v>
      </c>
    </row>
    <row r="35" spans="1:2" ht="24" customHeight="1">
      <c r="A35" s="562" t="s">
        <v>917</v>
      </c>
      <c r="B35" s="564" t="s">
        <v>17</v>
      </c>
    </row>
    <row r="36" spans="1:2" ht="58.5" customHeight="1" thickBot="1">
      <c r="A36" s="568" t="s">
        <v>916</v>
      </c>
      <c r="B36" s="571" t="s">
        <v>17</v>
      </c>
    </row>
    <row r="37" spans="1:2" ht="12.75" customHeight="1"/>
    <row r="38" spans="1:2" ht="12.75" customHeight="1">
      <c r="A38" s="583"/>
    </row>
    <row r="39" spans="1:2" ht="12.75" customHeight="1"/>
    <row r="40" spans="1:2" ht="12.75" customHeight="1"/>
    <row r="41" spans="1:2" ht="12.75" customHeight="1"/>
    <row r="42" spans="1:2" ht="12.75" customHeight="1"/>
    <row r="43" spans="1:2" ht="12.75" customHeight="1"/>
    <row r="44" spans="1:2" ht="12.75" customHeight="1"/>
    <row r="45" spans="1:2" ht="12.75" customHeight="1"/>
    <row r="46" spans="1:2" ht="12.75" customHeight="1"/>
    <row r="47" spans="1:2" ht="12.75" customHeight="1"/>
    <row r="48" spans="1: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
    <mergeCell ref="A5:B5"/>
    <mergeCell ref="A6:B6"/>
    <mergeCell ref="A11:B11"/>
    <mergeCell ref="A24:B24"/>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19" workbookViewId="0"/>
  </sheetViews>
  <sheetFormatPr defaultColWidth="14.44140625" defaultRowHeight="15" customHeight="1"/>
  <cols>
    <col min="1" max="1" width="97" style="551" customWidth="1"/>
    <col min="2" max="26" width="11.44140625" style="551" customWidth="1"/>
    <col min="27" max="16384" width="14.44140625" style="551"/>
  </cols>
  <sheetData>
    <row r="1" spans="1:2" ht="12.75" customHeight="1">
      <c r="A1" s="554" t="s">
        <v>961</v>
      </c>
      <c r="B1" s="567"/>
    </row>
    <row r="2" spans="1:2" ht="12.75" customHeight="1">
      <c r="A2" s="558"/>
    </row>
    <row r="3" spans="1:2" ht="37.5" customHeight="1">
      <c r="A3" s="574" t="s">
        <v>960</v>
      </c>
    </row>
    <row r="4" spans="1:2" ht="49.5" customHeight="1">
      <c r="A4" s="813" t="s">
        <v>959</v>
      </c>
      <c r="B4" s="756"/>
    </row>
    <row r="5" spans="1:2" ht="12.75" customHeight="1">
      <c r="A5" s="558"/>
    </row>
    <row r="6" spans="1:2" ht="12.75" customHeight="1">
      <c r="A6" s="558" t="s">
        <v>958</v>
      </c>
    </row>
    <row r="7" spans="1:2" ht="12.75" customHeight="1">
      <c r="A7" s="558"/>
    </row>
    <row r="8" spans="1:2" ht="12.75" customHeight="1" thickBot="1">
      <c r="A8" s="580"/>
    </row>
    <row r="9" spans="1:2" ht="21.75" customHeight="1" thickBot="1">
      <c r="A9" s="801" t="s">
        <v>957</v>
      </c>
      <c r="B9" s="802"/>
    </row>
    <row r="10" spans="1:2" ht="26.25" customHeight="1">
      <c r="A10" s="560" t="s">
        <v>956</v>
      </c>
      <c r="B10" s="808" t="s">
        <v>17</v>
      </c>
    </row>
    <row r="11" spans="1:2" ht="12.75" customHeight="1" thickBot="1">
      <c r="A11" s="568" t="s">
        <v>955</v>
      </c>
      <c r="B11" s="809"/>
    </row>
    <row r="12" spans="1:2" ht="20.25" customHeight="1">
      <c r="A12" s="587" t="s">
        <v>954</v>
      </c>
      <c r="B12" s="810" t="s">
        <v>17</v>
      </c>
    </row>
    <row r="13" spans="1:2" ht="12.75" customHeight="1">
      <c r="A13" s="587" t="s">
        <v>953</v>
      </c>
      <c r="B13" s="811"/>
    </row>
    <row r="14" spans="1:2" ht="22.5" customHeight="1">
      <c r="A14" s="588" t="s">
        <v>952</v>
      </c>
      <c r="B14" s="811"/>
    </row>
    <row r="15" spans="1:2" ht="21" customHeight="1">
      <c r="A15" s="589" t="s">
        <v>951</v>
      </c>
      <c r="B15" s="811"/>
    </row>
    <row r="16" spans="1:2" ht="14.25" customHeight="1">
      <c r="A16" s="589" t="s">
        <v>950</v>
      </c>
      <c r="B16" s="811"/>
    </row>
    <row r="17" spans="1:2" ht="16.5" customHeight="1" thickBot="1">
      <c r="A17" s="590" t="s">
        <v>949</v>
      </c>
      <c r="B17" s="812"/>
    </row>
    <row r="18" spans="1:2" ht="12.75" customHeight="1" thickBot="1">
      <c r="A18" s="591" t="s">
        <v>948</v>
      </c>
      <c r="B18" s="592" t="s">
        <v>17</v>
      </c>
    </row>
    <row r="19" spans="1:2" ht="44.25" customHeight="1" thickBot="1">
      <c r="A19" s="591" t="s">
        <v>947</v>
      </c>
      <c r="B19" s="592" t="s">
        <v>17</v>
      </c>
    </row>
    <row r="20" spans="1:2" ht="42" customHeight="1" thickBot="1">
      <c r="A20" s="591" t="s">
        <v>946</v>
      </c>
      <c r="B20" s="592" t="s">
        <v>17</v>
      </c>
    </row>
    <row r="21" spans="1:2" ht="12.75" customHeight="1" thickBot="1">
      <c r="A21" s="593" t="s">
        <v>945</v>
      </c>
      <c r="B21" s="594" t="s">
        <v>17</v>
      </c>
    </row>
    <row r="22" spans="1:2" ht="12.75" customHeight="1">
      <c r="A22" s="558"/>
    </row>
    <row r="23" spans="1:2" ht="12.75" customHeight="1">
      <c r="A23" s="558"/>
    </row>
    <row r="24" spans="1:2" ht="12.75" customHeight="1"/>
    <row r="25" spans="1:2" ht="12.75" customHeight="1"/>
    <row r="26" spans="1:2" ht="12.75" customHeight="1"/>
    <row r="27" spans="1:2" ht="12.75" customHeight="1"/>
    <row r="28" spans="1:2" ht="12.75" customHeight="1"/>
    <row r="29" spans="1:2" ht="12.75" customHeight="1"/>
    <row r="30" spans="1:2" ht="12.75" customHeight="1"/>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
    <mergeCell ref="A9:B9"/>
    <mergeCell ref="B10:B11"/>
    <mergeCell ref="B12:B17"/>
    <mergeCell ref="A4:B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4140625" defaultRowHeight="15" customHeight="1"/>
  <cols>
    <col min="1" max="1" width="57.109375" style="551" customWidth="1"/>
    <col min="2" max="26" width="11.44140625" style="551" customWidth="1"/>
    <col min="27" max="16384" width="14.44140625" style="551"/>
  </cols>
  <sheetData>
    <row r="1" spans="1:4" ht="12.75" customHeight="1">
      <c r="A1" s="554" t="s">
        <v>980</v>
      </c>
      <c r="B1" s="556"/>
      <c r="C1" s="595"/>
      <c r="D1" s="595"/>
    </row>
    <row r="2" spans="1:4" ht="12.75" customHeight="1">
      <c r="A2" s="580"/>
    </row>
    <row r="3" spans="1:4" ht="12.75" customHeight="1">
      <c r="A3" s="558" t="s">
        <v>979</v>
      </c>
    </row>
    <row r="4" spans="1:4" ht="12.75" customHeight="1">
      <c r="A4" s="558"/>
    </row>
    <row r="5" spans="1:4" ht="12.75" customHeight="1">
      <c r="A5" s="558" t="s">
        <v>978</v>
      </c>
    </row>
    <row r="6" spans="1:4" ht="12.75" customHeight="1">
      <c r="A6" s="558"/>
    </row>
    <row r="7" spans="1:4" ht="12.75" customHeight="1">
      <c r="A7" s="558" t="s">
        <v>977</v>
      </c>
    </row>
    <row r="8" spans="1:4" ht="12.75" customHeight="1">
      <c r="A8" s="558"/>
    </row>
    <row r="9" spans="1:4" ht="12.75" customHeight="1" thickBot="1">
      <c r="A9" s="558"/>
    </row>
    <row r="10" spans="1:4" ht="22.5" customHeight="1" thickBot="1">
      <c r="A10" s="801" t="s">
        <v>890</v>
      </c>
      <c r="B10" s="802"/>
    </row>
    <row r="11" spans="1:4" ht="21" customHeight="1">
      <c r="A11" s="560" t="s">
        <v>976</v>
      </c>
      <c r="B11" s="569" t="s">
        <v>17</v>
      </c>
    </row>
    <row r="12" spans="1:4" ht="16.5" customHeight="1">
      <c r="A12" s="562" t="s">
        <v>158</v>
      </c>
      <c r="B12" s="570" t="s">
        <v>17</v>
      </c>
    </row>
    <row r="13" spans="1:4" ht="22.5" customHeight="1">
      <c r="A13" s="562" t="s">
        <v>975</v>
      </c>
      <c r="B13" s="570" t="s">
        <v>17</v>
      </c>
    </row>
    <row r="14" spans="1:4" ht="24" customHeight="1">
      <c r="A14" s="562" t="s">
        <v>974</v>
      </c>
      <c r="B14" s="570" t="s">
        <v>17</v>
      </c>
    </row>
    <row r="15" spans="1:4" ht="26.25" customHeight="1">
      <c r="A15" s="562" t="s">
        <v>973</v>
      </c>
      <c r="B15" s="570" t="s">
        <v>17</v>
      </c>
    </row>
    <row r="16" spans="1:4" ht="19.5" customHeight="1">
      <c r="A16" s="562" t="s">
        <v>972</v>
      </c>
      <c r="B16" s="570" t="s">
        <v>17</v>
      </c>
    </row>
    <row r="17" spans="1:2" ht="22.5" customHeight="1" thickBot="1">
      <c r="A17" s="568" t="s">
        <v>971</v>
      </c>
      <c r="B17" s="596" t="s">
        <v>17</v>
      </c>
    </row>
    <row r="18" spans="1:2" ht="12.75" customHeight="1">
      <c r="A18" s="558"/>
    </row>
    <row r="19" spans="1:2" ht="12.75" customHeight="1">
      <c r="A19" s="558"/>
    </row>
    <row r="20" spans="1:2" ht="12.75" customHeight="1">
      <c r="A20" s="558" t="s">
        <v>970</v>
      </c>
    </row>
    <row r="21" spans="1:2" ht="12.75" customHeight="1" thickBot="1">
      <c r="A21" s="558"/>
    </row>
    <row r="22" spans="1:2" ht="12.75" customHeight="1" thickBot="1">
      <c r="A22" s="801" t="s">
        <v>890</v>
      </c>
      <c r="B22" s="802"/>
    </row>
    <row r="23" spans="1:2" ht="44.25" customHeight="1">
      <c r="A23" s="560" t="s">
        <v>969</v>
      </c>
      <c r="B23" s="569" t="s">
        <v>17</v>
      </c>
    </row>
    <row r="24" spans="1:2" ht="40.5" customHeight="1">
      <c r="A24" s="562" t="s">
        <v>968</v>
      </c>
      <c r="B24" s="570" t="s">
        <v>17</v>
      </c>
    </row>
    <row r="25" spans="1:2" ht="68.25" customHeight="1">
      <c r="A25" s="562" t="s">
        <v>967</v>
      </c>
      <c r="B25" s="570" t="s">
        <v>17</v>
      </c>
    </row>
    <row r="26" spans="1:2" ht="32.25" customHeight="1">
      <c r="A26" s="562" t="s">
        <v>966</v>
      </c>
      <c r="B26" s="570" t="s">
        <v>17</v>
      </c>
    </row>
    <row r="27" spans="1:2" ht="30.75" customHeight="1">
      <c r="A27" s="562" t="s">
        <v>965</v>
      </c>
      <c r="B27" s="570" t="s">
        <v>17</v>
      </c>
    </row>
    <row r="28" spans="1:2" ht="31.5" customHeight="1">
      <c r="A28" s="562" t="s">
        <v>964</v>
      </c>
      <c r="B28" s="570" t="s">
        <v>17</v>
      </c>
    </row>
    <row r="29" spans="1:2" ht="39" customHeight="1">
      <c r="A29" s="562" t="s">
        <v>963</v>
      </c>
      <c r="B29" s="570" t="s">
        <v>17</v>
      </c>
    </row>
    <row r="30" spans="1:2" ht="27.75" customHeight="1" thickBot="1">
      <c r="A30" s="568" t="s">
        <v>962</v>
      </c>
      <c r="B30" s="596" t="s">
        <v>17</v>
      </c>
    </row>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0:B10"/>
    <mergeCell ref="A22:B2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cols>
    <col min="1" max="1" width="26.6640625" style="551" customWidth="1"/>
    <col min="2" max="2" width="26.44140625" style="551" customWidth="1"/>
    <col min="3" max="3" width="21.109375" style="551" customWidth="1"/>
    <col min="4" max="4" width="20.33203125" style="551" customWidth="1"/>
    <col min="5" max="5" width="24.33203125" style="551" customWidth="1"/>
    <col min="6" max="26" width="9.109375" style="551" customWidth="1"/>
    <col min="27" max="16384" width="14.44140625" style="551"/>
  </cols>
  <sheetData>
    <row r="1" spans="1:26" ht="12.75" customHeight="1">
      <c r="A1" s="554" t="s">
        <v>1048</v>
      </c>
      <c r="B1" s="554"/>
      <c r="C1" s="554"/>
      <c r="D1" s="597"/>
      <c r="E1" s="597"/>
      <c r="F1" s="577"/>
      <c r="G1" s="577"/>
      <c r="H1" s="577"/>
      <c r="I1" s="577"/>
      <c r="J1" s="577"/>
      <c r="K1" s="577"/>
      <c r="L1" s="577"/>
      <c r="M1" s="577"/>
      <c r="N1" s="577"/>
      <c r="O1" s="577"/>
      <c r="P1" s="577"/>
      <c r="Q1" s="577"/>
      <c r="R1" s="577"/>
      <c r="S1" s="577"/>
      <c r="T1" s="577"/>
      <c r="U1" s="577"/>
      <c r="V1" s="577"/>
      <c r="W1" s="577"/>
      <c r="X1" s="577"/>
      <c r="Y1" s="577"/>
      <c r="Z1" s="577"/>
    </row>
    <row r="2" spans="1:26" ht="12.75" customHeight="1">
      <c r="A2" s="577"/>
      <c r="B2" s="577"/>
      <c r="C2" s="577"/>
      <c r="D2" s="577"/>
      <c r="E2" s="577"/>
      <c r="F2" s="577"/>
      <c r="G2" s="577"/>
      <c r="H2" s="577"/>
      <c r="I2" s="577"/>
      <c r="J2" s="577"/>
      <c r="K2" s="577"/>
      <c r="L2" s="577"/>
      <c r="M2" s="577"/>
      <c r="N2" s="577"/>
      <c r="O2" s="577"/>
      <c r="P2" s="577"/>
      <c r="Q2" s="577"/>
      <c r="R2" s="577"/>
      <c r="S2" s="577"/>
      <c r="T2" s="577"/>
      <c r="U2" s="577"/>
      <c r="V2" s="577"/>
      <c r="W2" s="577"/>
      <c r="X2" s="577"/>
      <c r="Y2" s="577"/>
      <c r="Z2" s="577"/>
    </row>
    <row r="3" spans="1:26" ht="12.75" customHeight="1">
      <c r="A3" s="598" t="s">
        <v>1047</v>
      </c>
      <c r="B3" s="577"/>
      <c r="C3" s="577"/>
      <c r="D3" s="577"/>
      <c r="E3" s="577"/>
      <c r="F3" s="577"/>
      <c r="G3" s="577"/>
      <c r="H3" s="577"/>
      <c r="I3" s="577"/>
      <c r="J3" s="577"/>
      <c r="K3" s="577"/>
      <c r="L3" s="577"/>
      <c r="M3" s="577"/>
      <c r="N3" s="577"/>
      <c r="O3" s="577"/>
      <c r="P3" s="577"/>
      <c r="Q3" s="577"/>
      <c r="R3" s="577"/>
      <c r="S3" s="577"/>
      <c r="T3" s="577"/>
      <c r="U3" s="577"/>
      <c r="V3" s="577"/>
      <c r="W3" s="577"/>
      <c r="X3" s="577"/>
      <c r="Y3" s="577"/>
      <c r="Z3" s="577"/>
    </row>
    <row r="4" spans="1:26" ht="12.75"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Y4" s="577"/>
      <c r="Z4" s="577"/>
    </row>
    <row r="5" spans="1:26" ht="12.75" customHeight="1" thickBot="1">
      <c r="A5" s="558"/>
      <c r="B5" s="577"/>
      <c r="C5" s="577"/>
      <c r="D5" s="577"/>
      <c r="E5" s="577"/>
      <c r="F5" s="577"/>
      <c r="G5" s="577"/>
      <c r="H5" s="577"/>
      <c r="I5" s="577"/>
      <c r="J5" s="577"/>
      <c r="K5" s="577"/>
      <c r="L5" s="577"/>
      <c r="M5" s="577"/>
      <c r="N5" s="577"/>
      <c r="O5" s="577"/>
      <c r="P5" s="577"/>
      <c r="Q5" s="577"/>
      <c r="R5" s="577"/>
      <c r="S5" s="577"/>
      <c r="T5" s="577"/>
      <c r="U5" s="577"/>
      <c r="V5" s="577"/>
      <c r="W5" s="577"/>
      <c r="X5" s="577"/>
      <c r="Y5" s="577"/>
      <c r="Z5" s="577"/>
    </row>
    <row r="6" spans="1:26" ht="12.75" customHeight="1" thickBot="1">
      <c r="A6" s="601" t="s">
        <v>991</v>
      </c>
      <c r="B6" s="814" t="s">
        <v>990</v>
      </c>
      <c r="C6" s="802"/>
      <c r="D6" s="814" t="s">
        <v>989</v>
      </c>
      <c r="E6" s="802"/>
      <c r="F6" s="577"/>
      <c r="G6" s="577"/>
      <c r="H6" s="577"/>
      <c r="I6" s="577"/>
      <c r="J6" s="577"/>
      <c r="K6" s="577"/>
      <c r="L6" s="577"/>
      <c r="M6" s="577"/>
      <c r="N6" s="577"/>
      <c r="O6" s="577"/>
      <c r="P6" s="577"/>
      <c r="Q6" s="577"/>
      <c r="R6" s="577"/>
      <c r="S6" s="577"/>
      <c r="T6" s="577"/>
      <c r="U6" s="577"/>
      <c r="V6" s="577"/>
      <c r="W6" s="577"/>
      <c r="X6" s="577"/>
      <c r="Y6" s="577"/>
      <c r="Z6" s="577"/>
    </row>
    <row r="7" spans="1:26" ht="80.25" customHeight="1" thickBot="1">
      <c r="A7" s="591" t="s">
        <v>1046</v>
      </c>
      <c r="B7" s="815" t="s">
        <v>1045</v>
      </c>
      <c r="C7" s="802"/>
      <c r="D7" s="815"/>
      <c r="E7" s="802"/>
      <c r="F7" s="577"/>
      <c r="G7" s="577"/>
      <c r="H7" s="577"/>
      <c r="I7" s="577"/>
      <c r="J7" s="577"/>
      <c r="K7" s="577"/>
      <c r="L7" s="577"/>
      <c r="M7" s="577"/>
      <c r="N7" s="577"/>
      <c r="O7" s="577"/>
      <c r="P7" s="577"/>
      <c r="Q7" s="577"/>
      <c r="R7" s="577"/>
      <c r="S7" s="577"/>
      <c r="T7" s="577"/>
      <c r="U7" s="577"/>
      <c r="V7" s="577"/>
      <c r="W7" s="577"/>
      <c r="X7" s="577"/>
      <c r="Y7" s="577"/>
      <c r="Z7" s="577"/>
    </row>
    <row r="8" spans="1:26" ht="12.75" customHeight="1">
      <c r="A8" s="821" t="s">
        <v>1044</v>
      </c>
      <c r="B8" s="609" t="s">
        <v>1041</v>
      </c>
      <c r="C8" s="612"/>
      <c r="D8" s="612" t="s">
        <v>1041</v>
      </c>
      <c r="E8" s="612"/>
      <c r="F8" s="577"/>
      <c r="G8" s="577"/>
      <c r="H8" s="577"/>
      <c r="I8" s="577"/>
      <c r="J8" s="577"/>
      <c r="K8" s="577"/>
      <c r="L8" s="577"/>
      <c r="M8" s="577"/>
      <c r="N8" s="577"/>
      <c r="O8" s="577"/>
      <c r="P8" s="577"/>
      <c r="Q8" s="577"/>
      <c r="R8" s="577"/>
      <c r="S8" s="577"/>
      <c r="T8" s="577"/>
      <c r="U8" s="577"/>
      <c r="V8" s="577"/>
      <c r="W8" s="577"/>
      <c r="X8" s="577"/>
      <c r="Y8" s="577"/>
      <c r="Z8" s="577"/>
    </row>
    <row r="9" spans="1:26" ht="12.75" customHeight="1">
      <c r="A9" s="811"/>
      <c r="B9" s="609" t="s">
        <v>1040</v>
      </c>
      <c r="C9" s="612"/>
      <c r="D9" s="609" t="s">
        <v>1039</v>
      </c>
      <c r="E9" s="612"/>
      <c r="F9" s="577"/>
      <c r="G9" s="577"/>
      <c r="H9" s="577"/>
      <c r="I9" s="577"/>
      <c r="J9" s="577"/>
      <c r="K9" s="577"/>
      <c r="L9" s="577"/>
      <c r="M9" s="577"/>
      <c r="N9" s="577"/>
      <c r="O9" s="577"/>
      <c r="P9" s="577"/>
      <c r="Q9" s="577"/>
      <c r="R9" s="577"/>
      <c r="S9" s="577"/>
      <c r="T9" s="577"/>
      <c r="U9" s="577"/>
      <c r="V9" s="577"/>
      <c r="W9" s="577"/>
      <c r="X9" s="577"/>
      <c r="Y9" s="577"/>
      <c r="Z9" s="577"/>
    </row>
    <row r="10" spans="1:26" ht="12.75" customHeight="1">
      <c r="A10" s="811"/>
      <c r="B10" s="609" t="s">
        <v>982</v>
      </c>
      <c r="C10" s="612"/>
      <c r="D10" s="609" t="s">
        <v>982</v>
      </c>
      <c r="E10" s="612"/>
      <c r="F10" s="577"/>
      <c r="G10" s="577"/>
      <c r="H10" s="577"/>
      <c r="I10" s="577"/>
      <c r="J10" s="577"/>
      <c r="K10" s="577"/>
      <c r="L10" s="577"/>
      <c r="M10" s="577"/>
      <c r="N10" s="577"/>
      <c r="O10" s="577"/>
      <c r="P10" s="577"/>
      <c r="Q10" s="577"/>
      <c r="R10" s="577"/>
      <c r="S10" s="577"/>
      <c r="T10" s="577"/>
      <c r="U10" s="577"/>
      <c r="V10" s="577"/>
      <c r="W10" s="577"/>
      <c r="X10" s="577"/>
      <c r="Y10" s="577"/>
      <c r="Z10" s="577"/>
    </row>
    <row r="11" spans="1:26" ht="12.75" customHeight="1">
      <c r="A11" s="811"/>
      <c r="B11" s="609" t="s">
        <v>1039</v>
      </c>
      <c r="C11" s="612"/>
      <c r="D11" s="609" t="s">
        <v>1039</v>
      </c>
      <c r="E11" s="612"/>
      <c r="F11" s="577"/>
      <c r="G11" s="577"/>
      <c r="H11" s="577"/>
      <c r="I11" s="577"/>
      <c r="J11" s="577"/>
      <c r="K11" s="577"/>
      <c r="L11" s="577"/>
      <c r="M11" s="577"/>
      <c r="N11" s="577"/>
      <c r="O11" s="577"/>
      <c r="P11" s="577"/>
      <c r="Q11" s="577"/>
      <c r="R11" s="577"/>
      <c r="S11" s="577"/>
      <c r="T11" s="577"/>
      <c r="U11" s="577"/>
      <c r="V11" s="577"/>
      <c r="W11" s="577"/>
      <c r="X11" s="577"/>
      <c r="Y11" s="577"/>
      <c r="Z11" s="577"/>
    </row>
    <row r="12" spans="1:26" ht="12.75" customHeight="1">
      <c r="A12" s="811"/>
      <c r="B12" s="609" t="s">
        <v>1038</v>
      </c>
      <c r="C12" s="612"/>
      <c r="D12" s="609" t="s">
        <v>1038</v>
      </c>
      <c r="E12" s="612"/>
      <c r="F12" s="577"/>
      <c r="G12" s="577"/>
      <c r="H12" s="577"/>
      <c r="I12" s="577"/>
      <c r="J12" s="577"/>
      <c r="K12" s="577"/>
      <c r="L12" s="577"/>
      <c r="M12" s="577"/>
      <c r="N12" s="577"/>
      <c r="O12" s="577"/>
      <c r="P12" s="577"/>
      <c r="Q12" s="577"/>
      <c r="R12" s="577"/>
      <c r="S12" s="577"/>
      <c r="T12" s="577"/>
      <c r="U12" s="577"/>
      <c r="V12" s="577"/>
      <c r="W12" s="577"/>
      <c r="X12" s="577"/>
      <c r="Y12" s="577"/>
      <c r="Z12" s="577"/>
    </row>
    <row r="13" spans="1:26" ht="12.75" customHeight="1">
      <c r="A13" s="811"/>
      <c r="B13" s="615"/>
      <c r="C13" s="612"/>
      <c r="D13" s="615"/>
      <c r="E13" s="612"/>
      <c r="F13" s="577"/>
      <c r="G13" s="577"/>
      <c r="H13" s="577"/>
      <c r="I13" s="577"/>
      <c r="J13" s="577"/>
      <c r="K13" s="577"/>
      <c r="L13" s="577"/>
      <c r="M13" s="577"/>
      <c r="N13" s="577"/>
      <c r="O13" s="577"/>
      <c r="P13" s="577"/>
      <c r="Q13" s="577"/>
      <c r="R13" s="577"/>
      <c r="S13" s="577"/>
      <c r="T13" s="577"/>
      <c r="U13" s="577"/>
      <c r="V13" s="577"/>
      <c r="W13" s="577"/>
      <c r="X13" s="577"/>
      <c r="Y13" s="577"/>
      <c r="Z13" s="577"/>
    </row>
    <row r="14" spans="1:26" ht="12.75" customHeight="1">
      <c r="A14" s="811"/>
      <c r="B14" s="615"/>
      <c r="C14" s="612" t="s">
        <v>1041</v>
      </c>
      <c r="D14" s="615"/>
      <c r="E14" s="612" t="s">
        <v>1042</v>
      </c>
      <c r="F14" s="577"/>
      <c r="G14" s="577"/>
      <c r="H14" s="577"/>
      <c r="I14" s="577"/>
      <c r="J14" s="577"/>
      <c r="K14" s="577"/>
      <c r="L14" s="577"/>
      <c r="M14" s="577"/>
      <c r="N14" s="577"/>
      <c r="O14" s="577"/>
      <c r="P14" s="577"/>
      <c r="Q14" s="577"/>
      <c r="R14" s="577"/>
      <c r="S14" s="577"/>
      <c r="T14" s="577"/>
      <c r="U14" s="577"/>
      <c r="V14" s="577"/>
      <c r="W14" s="577"/>
      <c r="X14" s="577"/>
      <c r="Y14" s="577"/>
      <c r="Z14" s="577"/>
    </row>
    <row r="15" spans="1:26" ht="12.75" customHeight="1" thickBot="1">
      <c r="A15" s="812"/>
      <c r="B15" s="617"/>
      <c r="C15" s="612" t="s">
        <v>1040</v>
      </c>
      <c r="D15" s="617"/>
      <c r="E15" s="619"/>
      <c r="F15" s="577"/>
      <c r="G15" s="577"/>
      <c r="H15" s="577"/>
      <c r="I15" s="577"/>
      <c r="J15" s="577"/>
      <c r="K15" s="577"/>
      <c r="L15" s="577"/>
      <c r="M15" s="577"/>
      <c r="N15" s="577"/>
      <c r="O15" s="577"/>
      <c r="P15" s="577"/>
      <c r="Q15" s="577"/>
      <c r="R15" s="577"/>
      <c r="S15" s="577"/>
      <c r="T15" s="577"/>
      <c r="U15" s="577"/>
      <c r="V15" s="577"/>
      <c r="W15" s="577"/>
      <c r="X15" s="577"/>
      <c r="Y15" s="577"/>
      <c r="Z15" s="577"/>
    </row>
    <row r="16" spans="1:26" ht="12.75" customHeight="1">
      <c r="A16" s="821" t="s">
        <v>1043</v>
      </c>
      <c r="B16" s="621" t="s">
        <v>1041</v>
      </c>
      <c r="C16" s="612" t="s">
        <v>1042</v>
      </c>
      <c r="D16" s="609" t="s">
        <v>1041</v>
      </c>
      <c r="E16" s="619"/>
      <c r="F16" s="577"/>
      <c r="G16" s="577"/>
      <c r="H16" s="577"/>
      <c r="I16" s="577"/>
      <c r="J16" s="577"/>
      <c r="K16" s="577"/>
      <c r="L16" s="577"/>
      <c r="M16" s="577"/>
      <c r="N16" s="577"/>
      <c r="O16" s="577"/>
      <c r="P16" s="577"/>
      <c r="Q16" s="577"/>
      <c r="R16" s="577"/>
      <c r="S16" s="577"/>
      <c r="T16" s="577"/>
      <c r="U16" s="577"/>
      <c r="V16" s="577"/>
      <c r="W16" s="577"/>
      <c r="X16" s="577"/>
      <c r="Y16" s="577"/>
      <c r="Z16" s="577"/>
    </row>
    <row r="17" spans="1:26" ht="12.75" customHeight="1">
      <c r="A17" s="811"/>
      <c r="B17" s="587" t="s">
        <v>1040</v>
      </c>
      <c r="C17" s="619"/>
      <c r="D17" s="612" t="s">
        <v>1040</v>
      </c>
      <c r="E17" s="619"/>
      <c r="F17" s="577"/>
      <c r="G17" s="577"/>
      <c r="H17" s="577"/>
      <c r="I17" s="577"/>
      <c r="J17" s="577"/>
      <c r="K17" s="577"/>
      <c r="L17" s="577"/>
      <c r="M17" s="577"/>
      <c r="N17" s="577"/>
      <c r="O17" s="577"/>
      <c r="P17" s="577"/>
      <c r="Q17" s="577"/>
      <c r="R17" s="577"/>
      <c r="S17" s="577"/>
      <c r="T17" s="577"/>
      <c r="U17" s="577"/>
      <c r="V17" s="577"/>
      <c r="W17" s="577"/>
      <c r="X17" s="577"/>
      <c r="Y17" s="577"/>
      <c r="Z17" s="577"/>
    </row>
    <row r="18" spans="1:26" ht="12.75" customHeight="1">
      <c r="A18" s="811"/>
      <c r="B18" s="623" t="s">
        <v>982</v>
      </c>
      <c r="C18" s="619"/>
      <c r="D18" s="609" t="s">
        <v>982</v>
      </c>
      <c r="E18" s="619"/>
      <c r="F18" s="577"/>
      <c r="G18" s="577"/>
      <c r="H18" s="577"/>
      <c r="I18" s="577"/>
      <c r="J18" s="577"/>
      <c r="K18" s="577"/>
      <c r="L18" s="577"/>
      <c r="M18" s="577"/>
      <c r="N18" s="577"/>
      <c r="O18" s="577"/>
      <c r="P18" s="577"/>
      <c r="Q18" s="577"/>
      <c r="R18" s="577"/>
      <c r="S18" s="577"/>
      <c r="T18" s="577"/>
      <c r="U18" s="577"/>
      <c r="V18" s="577"/>
      <c r="W18" s="577"/>
      <c r="X18" s="577"/>
      <c r="Y18" s="577"/>
      <c r="Z18" s="577"/>
    </row>
    <row r="19" spans="1:26" ht="12.75" customHeight="1">
      <c r="A19" s="811"/>
      <c r="B19" s="623" t="s">
        <v>1039</v>
      </c>
      <c r="C19" s="619"/>
      <c r="D19" s="609" t="s">
        <v>1039</v>
      </c>
      <c r="E19" s="619"/>
      <c r="F19" s="577"/>
      <c r="G19" s="577"/>
      <c r="H19" s="577"/>
      <c r="I19" s="577"/>
      <c r="J19" s="577"/>
      <c r="K19" s="577"/>
      <c r="L19" s="577"/>
      <c r="M19" s="577"/>
      <c r="N19" s="577"/>
      <c r="O19" s="577"/>
      <c r="P19" s="577"/>
      <c r="Q19" s="577"/>
      <c r="R19" s="577"/>
      <c r="S19" s="577"/>
      <c r="T19" s="577"/>
      <c r="U19" s="577"/>
      <c r="V19" s="577"/>
      <c r="W19" s="577"/>
      <c r="X19" s="577"/>
      <c r="Y19" s="577"/>
      <c r="Z19" s="577"/>
    </row>
    <row r="20" spans="1:26" ht="12.75" customHeight="1" thickBot="1">
      <c r="A20" s="812"/>
      <c r="B20" s="625" t="s">
        <v>1038</v>
      </c>
      <c r="C20" s="626"/>
      <c r="D20" s="625" t="s">
        <v>1038</v>
      </c>
      <c r="E20" s="626"/>
      <c r="F20" s="577"/>
      <c r="G20" s="577"/>
      <c r="H20" s="577"/>
      <c r="I20" s="577"/>
      <c r="J20" s="577"/>
      <c r="K20" s="577"/>
      <c r="L20" s="577"/>
      <c r="M20" s="577"/>
      <c r="N20" s="577"/>
      <c r="O20" s="577"/>
      <c r="P20" s="577"/>
      <c r="Q20" s="577"/>
      <c r="R20" s="577"/>
      <c r="S20" s="577"/>
      <c r="T20" s="577"/>
      <c r="U20" s="577"/>
      <c r="V20" s="577"/>
      <c r="W20" s="577"/>
      <c r="X20" s="577"/>
      <c r="Y20" s="577"/>
      <c r="Z20" s="577"/>
    </row>
    <row r="21" spans="1:26" ht="12.75" customHeight="1">
      <c r="A21" s="627"/>
      <c r="B21" s="627"/>
      <c r="C21" s="628"/>
      <c r="D21" s="627"/>
      <c r="E21" s="628"/>
      <c r="F21" s="577"/>
      <c r="G21" s="577"/>
      <c r="H21" s="577"/>
      <c r="I21" s="577"/>
      <c r="J21" s="577"/>
      <c r="K21" s="577"/>
      <c r="L21" s="577"/>
      <c r="M21" s="577"/>
      <c r="N21" s="577"/>
      <c r="O21" s="577"/>
      <c r="P21" s="577"/>
      <c r="Q21" s="577"/>
      <c r="R21" s="577"/>
      <c r="S21" s="577"/>
      <c r="T21" s="577"/>
      <c r="U21" s="577"/>
      <c r="V21" s="577"/>
      <c r="W21" s="577"/>
      <c r="X21" s="577"/>
      <c r="Y21" s="577"/>
      <c r="Z21" s="577"/>
    </row>
    <row r="22" spans="1:26" ht="12.75" customHeight="1">
      <c r="A22" s="631" t="s">
        <v>1037</v>
      </c>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row>
    <row r="23" spans="1:26" ht="12.75" customHeight="1">
      <c r="A23" s="558"/>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row>
    <row r="24" spans="1:26" ht="12.75" customHeight="1">
      <c r="A24" s="634" t="s">
        <v>1036</v>
      </c>
      <c r="B24" s="577"/>
      <c r="C24" s="577"/>
      <c r="D24" s="577"/>
      <c r="E24" s="577"/>
      <c r="F24" s="577"/>
      <c r="G24" s="577"/>
      <c r="H24" s="577"/>
      <c r="I24" s="577"/>
      <c r="J24" s="577"/>
      <c r="K24" s="577"/>
      <c r="L24" s="577"/>
      <c r="M24" s="577"/>
      <c r="N24" s="577"/>
      <c r="O24" s="577"/>
      <c r="P24" s="577"/>
      <c r="Q24" s="577"/>
      <c r="R24" s="577"/>
      <c r="S24" s="577"/>
      <c r="T24" s="577"/>
      <c r="U24" s="577"/>
      <c r="V24" s="577"/>
      <c r="W24" s="577"/>
      <c r="X24" s="577"/>
      <c r="Y24" s="577"/>
      <c r="Z24" s="577"/>
    </row>
    <row r="25" spans="1:26" ht="12.75" customHeight="1">
      <c r="A25" s="558"/>
      <c r="B25" s="577"/>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row>
    <row r="26" spans="1:26" ht="12.75" customHeight="1">
      <c r="A26" s="635" t="s">
        <v>1035</v>
      </c>
      <c r="B26" s="577"/>
      <c r="C26" s="577"/>
      <c r="D26" s="577"/>
      <c r="E26" s="577"/>
      <c r="F26" s="577"/>
      <c r="G26" s="577"/>
      <c r="H26" s="577"/>
      <c r="I26" s="577"/>
      <c r="J26" s="577"/>
      <c r="K26" s="577"/>
      <c r="L26" s="577"/>
      <c r="M26" s="577"/>
      <c r="N26" s="577"/>
      <c r="O26" s="577"/>
      <c r="P26" s="577"/>
      <c r="Q26" s="577"/>
      <c r="R26" s="577"/>
      <c r="S26" s="577"/>
      <c r="T26" s="577"/>
      <c r="U26" s="577"/>
      <c r="V26" s="577"/>
      <c r="W26" s="577"/>
      <c r="X26" s="577"/>
      <c r="Y26" s="577"/>
      <c r="Z26" s="577"/>
    </row>
    <row r="27" spans="1:26" ht="12.75" customHeight="1">
      <c r="A27" s="558"/>
      <c r="B27" s="577"/>
      <c r="C27" s="577"/>
      <c r="D27" s="577"/>
      <c r="E27" s="577"/>
      <c r="F27" s="577"/>
      <c r="G27" s="577"/>
      <c r="H27" s="577"/>
      <c r="I27" s="577"/>
      <c r="J27" s="577"/>
      <c r="K27" s="577"/>
      <c r="L27" s="577"/>
      <c r="M27" s="577"/>
      <c r="N27" s="577"/>
      <c r="O27" s="577"/>
      <c r="P27" s="577"/>
      <c r="Q27" s="577"/>
      <c r="R27" s="577"/>
      <c r="S27" s="577"/>
      <c r="T27" s="577"/>
      <c r="U27" s="577"/>
      <c r="V27" s="577"/>
      <c r="W27" s="577"/>
      <c r="X27" s="577"/>
      <c r="Y27" s="577"/>
      <c r="Z27" s="577"/>
    </row>
    <row r="28" spans="1:26" ht="12.75" customHeight="1">
      <c r="A28" s="818" t="s">
        <v>1034</v>
      </c>
      <c r="B28" s="756"/>
      <c r="C28" s="756"/>
      <c r="D28" s="756"/>
      <c r="E28" s="756"/>
      <c r="F28" s="577"/>
      <c r="G28" s="577"/>
      <c r="H28" s="577"/>
      <c r="I28" s="577"/>
      <c r="J28" s="577"/>
      <c r="K28" s="577"/>
      <c r="L28" s="577"/>
      <c r="M28" s="577"/>
      <c r="N28" s="577"/>
      <c r="O28" s="577"/>
      <c r="P28" s="577"/>
      <c r="Q28" s="577"/>
      <c r="R28" s="577"/>
      <c r="S28" s="577"/>
      <c r="T28" s="577"/>
      <c r="U28" s="577"/>
      <c r="V28" s="577"/>
      <c r="W28" s="577"/>
      <c r="X28" s="577"/>
      <c r="Y28" s="577"/>
      <c r="Z28" s="577"/>
    </row>
    <row r="29" spans="1:26" ht="12.75" customHeight="1">
      <c r="A29" s="636" t="s">
        <v>1033</v>
      </c>
      <c r="B29" s="577"/>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row>
    <row r="30" spans="1:26" ht="12.75" customHeight="1">
      <c r="A30" s="636" t="s">
        <v>1032</v>
      </c>
      <c r="B30" s="577"/>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row>
    <row r="31" spans="1:26" ht="12.75" customHeight="1">
      <c r="A31" s="636"/>
      <c r="B31" s="577"/>
      <c r="C31" s="577"/>
      <c r="D31" s="577"/>
      <c r="E31" s="577"/>
      <c r="F31" s="577"/>
      <c r="G31" s="577"/>
      <c r="H31" s="577"/>
      <c r="I31" s="577"/>
      <c r="J31" s="577"/>
      <c r="K31" s="577"/>
      <c r="L31" s="577"/>
      <c r="M31" s="577"/>
      <c r="N31" s="577"/>
      <c r="O31" s="577"/>
      <c r="P31" s="577"/>
      <c r="Q31" s="577"/>
      <c r="R31" s="577"/>
      <c r="S31" s="577"/>
      <c r="T31" s="577"/>
      <c r="U31" s="577"/>
      <c r="V31" s="577"/>
      <c r="W31" s="577"/>
      <c r="X31" s="577"/>
      <c r="Y31" s="577"/>
      <c r="Z31" s="577"/>
    </row>
    <row r="32" spans="1:26" ht="12.75" customHeight="1">
      <c r="A32" s="637" t="s">
        <v>1031</v>
      </c>
      <c r="B32" s="577"/>
      <c r="C32" s="577"/>
      <c r="D32" s="577"/>
      <c r="E32" s="577"/>
      <c r="F32" s="577"/>
      <c r="G32" s="577"/>
      <c r="H32" s="577"/>
      <c r="I32" s="577"/>
      <c r="J32" s="577"/>
      <c r="K32" s="577"/>
      <c r="L32" s="577"/>
      <c r="M32" s="577"/>
      <c r="N32" s="577"/>
      <c r="O32" s="577"/>
      <c r="P32" s="577"/>
      <c r="Q32" s="577"/>
      <c r="R32" s="577"/>
      <c r="S32" s="577"/>
      <c r="T32" s="577"/>
      <c r="U32" s="577"/>
      <c r="V32" s="577"/>
      <c r="W32" s="577"/>
      <c r="X32" s="577"/>
      <c r="Y32" s="577"/>
      <c r="Z32" s="577"/>
    </row>
    <row r="33" spans="1:26" ht="12.75" customHeight="1">
      <c r="A33" s="636" t="s">
        <v>1030</v>
      </c>
      <c r="B33" s="577"/>
      <c r="C33" s="577"/>
      <c r="D33" s="577"/>
      <c r="E33" s="577"/>
      <c r="F33" s="577"/>
      <c r="G33" s="577"/>
      <c r="H33" s="577"/>
      <c r="I33" s="577"/>
      <c r="J33" s="577"/>
      <c r="K33" s="577"/>
      <c r="L33" s="577"/>
      <c r="M33" s="577"/>
      <c r="N33" s="577"/>
      <c r="O33" s="577"/>
      <c r="P33" s="577"/>
      <c r="Q33" s="577"/>
      <c r="R33" s="577"/>
      <c r="S33" s="577"/>
      <c r="T33" s="577"/>
      <c r="U33" s="577"/>
      <c r="V33" s="577"/>
      <c r="W33" s="577"/>
      <c r="X33" s="577"/>
      <c r="Y33" s="577"/>
      <c r="Z33" s="577"/>
    </row>
    <row r="34" spans="1:26" ht="12.75" customHeight="1">
      <c r="A34" s="636" t="s">
        <v>1029</v>
      </c>
      <c r="B34" s="577"/>
      <c r="C34" s="577"/>
      <c r="D34" s="577"/>
      <c r="E34" s="577"/>
      <c r="F34" s="577"/>
      <c r="G34" s="577"/>
      <c r="H34" s="577"/>
      <c r="I34" s="577"/>
      <c r="J34" s="577"/>
      <c r="K34" s="577"/>
      <c r="L34" s="577"/>
      <c r="M34" s="577"/>
      <c r="N34" s="577"/>
      <c r="O34" s="577"/>
      <c r="P34" s="577"/>
      <c r="Q34" s="577"/>
      <c r="R34" s="577"/>
      <c r="S34" s="577"/>
      <c r="T34" s="577"/>
      <c r="U34" s="577"/>
      <c r="V34" s="577"/>
      <c r="W34" s="577"/>
      <c r="X34" s="577"/>
      <c r="Y34" s="577"/>
      <c r="Z34" s="577"/>
    </row>
    <row r="35" spans="1:26" ht="12.75" customHeight="1">
      <c r="A35" s="636" t="s">
        <v>1028</v>
      </c>
      <c r="B35" s="577"/>
      <c r="C35" s="577"/>
      <c r="D35" s="577"/>
      <c r="E35" s="577"/>
      <c r="F35" s="577"/>
      <c r="G35" s="577"/>
      <c r="H35" s="577"/>
      <c r="I35" s="577"/>
      <c r="J35" s="577"/>
      <c r="K35" s="577"/>
      <c r="L35" s="577"/>
      <c r="M35" s="577"/>
      <c r="N35" s="577"/>
      <c r="O35" s="577"/>
      <c r="P35" s="577"/>
      <c r="Q35" s="577"/>
      <c r="R35" s="577"/>
      <c r="S35" s="577"/>
      <c r="T35" s="577"/>
      <c r="U35" s="577"/>
      <c r="V35" s="577"/>
      <c r="W35" s="577"/>
      <c r="X35" s="577"/>
      <c r="Y35" s="577"/>
      <c r="Z35" s="577"/>
    </row>
    <row r="36" spans="1:26" ht="12.75" customHeight="1">
      <c r="A36" s="819" t="s">
        <v>1027</v>
      </c>
      <c r="B36" s="756"/>
      <c r="C36" s="756"/>
      <c r="D36" s="756"/>
      <c r="E36" s="756"/>
      <c r="F36" s="577"/>
      <c r="G36" s="577"/>
      <c r="H36" s="577"/>
      <c r="I36" s="577"/>
      <c r="J36" s="577"/>
      <c r="K36" s="577"/>
      <c r="L36" s="577"/>
      <c r="M36" s="577"/>
      <c r="N36" s="577"/>
      <c r="O36" s="577"/>
      <c r="P36" s="577"/>
      <c r="Q36" s="577"/>
      <c r="R36" s="577"/>
      <c r="S36" s="577"/>
      <c r="T36" s="577"/>
      <c r="U36" s="577"/>
      <c r="V36" s="577"/>
      <c r="W36" s="577"/>
      <c r="X36" s="577"/>
      <c r="Y36" s="577"/>
      <c r="Z36" s="577"/>
    </row>
    <row r="37" spans="1:26" ht="12.75" customHeight="1">
      <c r="A37" s="819" t="s">
        <v>1024</v>
      </c>
      <c r="B37" s="756"/>
      <c r="C37" s="756"/>
      <c r="D37" s="756"/>
      <c r="E37" s="756"/>
      <c r="F37" s="577"/>
      <c r="G37" s="577"/>
      <c r="H37" s="577"/>
      <c r="I37" s="577"/>
      <c r="J37" s="577"/>
      <c r="K37" s="577"/>
      <c r="L37" s="577"/>
      <c r="M37" s="577"/>
      <c r="N37" s="577"/>
      <c r="O37" s="577"/>
      <c r="P37" s="577"/>
      <c r="Q37" s="577"/>
      <c r="R37" s="577"/>
      <c r="S37" s="577"/>
      <c r="T37" s="577"/>
      <c r="U37" s="577"/>
      <c r="V37" s="577"/>
      <c r="W37" s="577"/>
      <c r="X37" s="577"/>
      <c r="Y37" s="577"/>
      <c r="Z37" s="577"/>
    </row>
    <row r="38" spans="1:26" ht="12.75" customHeight="1">
      <c r="A38" s="638"/>
      <c r="B38" s="638"/>
      <c r="C38" s="638"/>
      <c r="D38" s="638"/>
      <c r="E38" s="638"/>
      <c r="F38" s="577"/>
      <c r="G38" s="577"/>
      <c r="H38" s="577"/>
      <c r="I38" s="577"/>
      <c r="J38" s="577"/>
      <c r="K38" s="577"/>
      <c r="L38" s="577"/>
      <c r="M38" s="577"/>
      <c r="N38" s="577"/>
      <c r="O38" s="577"/>
      <c r="P38" s="577"/>
      <c r="Q38" s="577"/>
      <c r="R38" s="577"/>
      <c r="S38" s="577"/>
      <c r="T38" s="577"/>
      <c r="U38" s="577"/>
      <c r="V38" s="577"/>
      <c r="W38" s="577"/>
      <c r="X38" s="577"/>
      <c r="Y38" s="577"/>
      <c r="Z38" s="577"/>
    </row>
    <row r="39" spans="1:26" ht="12.75" customHeight="1">
      <c r="A39" s="637" t="s">
        <v>1026</v>
      </c>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row>
    <row r="40" spans="1:26" ht="12.75" customHeight="1">
      <c r="A40" s="636" t="s">
        <v>1025</v>
      </c>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577"/>
    </row>
    <row r="41" spans="1:26" ht="12.75" customHeight="1">
      <c r="A41" s="819" t="s">
        <v>1024</v>
      </c>
      <c r="B41" s="756"/>
      <c r="C41" s="756"/>
      <c r="D41" s="756"/>
      <c r="E41" s="756"/>
      <c r="F41" s="577"/>
      <c r="G41" s="577"/>
      <c r="H41" s="577"/>
      <c r="I41" s="577"/>
      <c r="J41" s="577"/>
      <c r="K41" s="577"/>
      <c r="L41" s="577"/>
      <c r="M41" s="577"/>
      <c r="N41" s="577"/>
      <c r="O41" s="577"/>
      <c r="P41" s="577"/>
      <c r="Q41" s="577"/>
      <c r="R41" s="577"/>
      <c r="S41" s="577"/>
      <c r="T41" s="577"/>
      <c r="U41" s="577"/>
      <c r="V41" s="577"/>
      <c r="W41" s="577"/>
      <c r="X41" s="577"/>
      <c r="Y41" s="577"/>
      <c r="Z41" s="577"/>
    </row>
    <row r="42" spans="1:26" ht="12.75" customHeight="1">
      <c r="A42" s="574"/>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row>
    <row r="43" spans="1:26" ht="12.75" customHeight="1">
      <c r="A43" s="817" t="s">
        <v>1023</v>
      </c>
      <c r="B43" s="756"/>
      <c r="C43" s="756"/>
      <c r="D43" s="756"/>
      <c r="E43" s="756"/>
      <c r="F43" s="577"/>
      <c r="G43" s="577"/>
      <c r="H43" s="577"/>
      <c r="I43" s="577"/>
      <c r="J43" s="577"/>
      <c r="K43" s="577"/>
      <c r="L43" s="577"/>
      <c r="M43" s="577"/>
      <c r="N43" s="577"/>
      <c r="O43" s="577"/>
      <c r="P43" s="577"/>
      <c r="Q43" s="577"/>
      <c r="R43" s="577"/>
      <c r="S43" s="577"/>
      <c r="T43" s="577"/>
      <c r="U43" s="577"/>
      <c r="V43" s="577"/>
      <c r="W43" s="577"/>
      <c r="X43" s="577"/>
      <c r="Y43" s="577"/>
      <c r="Z43" s="577"/>
    </row>
    <row r="44" spans="1:26" ht="12.75" customHeight="1">
      <c r="A44" s="639"/>
      <c r="B44" s="639"/>
      <c r="C44" s="639"/>
      <c r="D44" s="639"/>
      <c r="E44" s="639"/>
      <c r="F44" s="577"/>
      <c r="G44" s="577"/>
      <c r="H44" s="577"/>
      <c r="I44" s="577"/>
      <c r="J44" s="577"/>
      <c r="K44" s="577"/>
      <c r="L44" s="577"/>
      <c r="M44" s="577"/>
      <c r="N44" s="577"/>
      <c r="O44" s="577"/>
      <c r="P44" s="577"/>
      <c r="Q44" s="577"/>
      <c r="R44" s="577"/>
      <c r="S44" s="577"/>
      <c r="T44" s="577"/>
      <c r="U44" s="577"/>
      <c r="V44" s="577"/>
      <c r="W44" s="577"/>
      <c r="X44" s="577"/>
      <c r="Y44" s="577"/>
      <c r="Z44" s="577"/>
    </row>
    <row r="45" spans="1:26" ht="13.2">
      <c r="A45" s="816" t="s">
        <v>1022</v>
      </c>
      <c r="B45" s="756"/>
      <c r="C45" s="756"/>
      <c r="D45" s="756"/>
      <c r="E45" s="756"/>
      <c r="F45" s="577"/>
      <c r="G45" s="577"/>
      <c r="H45" s="577"/>
      <c r="I45" s="577"/>
      <c r="J45" s="577"/>
      <c r="K45" s="577"/>
      <c r="L45" s="577"/>
      <c r="M45" s="577"/>
      <c r="N45" s="577"/>
      <c r="O45" s="577"/>
      <c r="P45" s="577"/>
      <c r="Q45" s="577"/>
      <c r="R45" s="577"/>
      <c r="S45" s="577"/>
      <c r="T45" s="577"/>
      <c r="U45" s="577"/>
      <c r="V45" s="577"/>
      <c r="W45" s="577"/>
      <c r="X45" s="577"/>
      <c r="Y45" s="577"/>
      <c r="Z45" s="577"/>
    </row>
    <row r="46" spans="1:26" ht="12.75" customHeight="1">
      <c r="A46" s="816" t="s">
        <v>1021</v>
      </c>
      <c r="B46" s="756"/>
      <c r="C46" s="756"/>
      <c r="D46" s="756"/>
      <c r="E46" s="756"/>
      <c r="F46" s="577"/>
      <c r="G46" s="577"/>
      <c r="H46" s="577"/>
      <c r="I46" s="577"/>
      <c r="J46" s="577"/>
      <c r="K46" s="577"/>
      <c r="L46" s="577"/>
      <c r="M46" s="577"/>
      <c r="N46" s="577"/>
      <c r="O46" s="577"/>
      <c r="P46" s="577"/>
      <c r="Q46" s="577"/>
      <c r="R46" s="577"/>
      <c r="S46" s="577"/>
      <c r="T46" s="577"/>
      <c r="U46" s="577"/>
      <c r="V46" s="577"/>
      <c r="W46" s="577"/>
      <c r="X46" s="577"/>
      <c r="Y46" s="577"/>
      <c r="Z46" s="577"/>
    </row>
    <row r="47" spans="1:26" ht="12.75" customHeight="1">
      <c r="A47" s="574"/>
      <c r="B47" s="577"/>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row>
    <row r="48" spans="1:26" ht="12.75" customHeight="1">
      <c r="A48" s="597" t="s">
        <v>1020</v>
      </c>
      <c r="B48" s="577"/>
      <c r="C48" s="577"/>
      <c r="D48" s="577"/>
      <c r="E48" s="577"/>
      <c r="F48" s="577"/>
      <c r="G48" s="577"/>
      <c r="H48" s="577"/>
      <c r="I48" s="577"/>
      <c r="J48" s="577"/>
      <c r="K48" s="577"/>
      <c r="L48" s="577"/>
      <c r="M48" s="577"/>
      <c r="N48" s="577"/>
      <c r="O48" s="577"/>
      <c r="P48" s="577"/>
      <c r="Q48" s="577"/>
      <c r="R48" s="577"/>
      <c r="S48" s="577"/>
      <c r="T48" s="577"/>
      <c r="U48" s="577"/>
      <c r="V48" s="577"/>
      <c r="W48" s="577"/>
      <c r="X48" s="577"/>
      <c r="Y48" s="577"/>
      <c r="Z48" s="577"/>
    </row>
    <row r="49" spans="1:26" ht="12.75" customHeight="1">
      <c r="A49" s="635" t="s">
        <v>1019</v>
      </c>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row>
    <row r="50" spans="1:26" ht="12.75" customHeight="1">
      <c r="A50" s="635"/>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row>
    <row r="51" spans="1:26" ht="30" customHeight="1">
      <c r="A51" s="820" t="s">
        <v>1018</v>
      </c>
      <c r="B51" s="756"/>
      <c r="C51" s="756"/>
      <c r="D51" s="756"/>
      <c r="E51" s="756"/>
      <c r="F51" s="577"/>
      <c r="G51" s="577"/>
      <c r="H51" s="577"/>
      <c r="I51" s="577"/>
      <c r="J51" s="577"/>
      <c r="K51" s="577"/>
      <c r="L51" s="577"/>
      <c r="M51" s="577"/>
      <c r="N51" s="577"/>
      <c r="O51" s="577"/>
      <c r="P51" s="577"/>
      <c r="Q51" s="577"/>
      <c r="R51" s="577"/>
      <c r="S51" s="577"/>
      <c r="T51" s="577"/>
      <c r="U51" s="577"/>
      <c r="V51" s="577"/>
      <c r="W51" s="577"/>
      <c r="X51" s="577"/>
      <c r="Y51" s="577"/>
      <c r="Z51" s="577"/>
    </row>
    <row r="52" spans="1:26" ht="53.4" customHeight="1">
      <c r="A52" s="820" t="s">
        <v>1017</v>
      </c>
      <c r="B52" s="756"/>
      <c r="C52" s="756"/>
      <c r="D52" s="756"/>
      <c r="E52" s="756"/>
      <c r="F52" s="577"/>
      <c r="G52" s="577"/>
      <c r="H52" s="577"/>
      <c r="I52" s="577"/>
      <c r="J52" s="577"/>
      <c r="K52" s="577"/>
      <c r="L52" s="577"/>
      <c r="M52" s="577"/>
      <c r="N52" s="577"/>
      <c r="O52" s="577"/>
      <c r="P52" s="577"/>
      <c r="Q52" s="577"/>
      <c r="R52" s="577"/>
      <c r="S52" s="577"/>
      <c r="T52" s="577"/>
      <c r="U52" s="577"/>
      <c r="V52" s="577"/>
      <c r="W52" s="577"/>
      <c r="X52" s="577"/>
      <c r="Y52" s="577"/>
      <c r="Z52" s="577"/>
    </row>
    <row r="53" spans="1:26" ht="60" customHeight="1">
      <c r="A53" s="820" t="s">
        <v>1016</v>
      </c>
      <c r="B53" s="756"/>
      <c r="C53" s="756"/>
      <c r="D53" s="756"/>
      <c r="E53" s="756"/>
      <c r="F53" s="577"/>
      <c r="G53" s="577"/>
      <c r="H53" s="577"/>
      <c r="I53" s="577"/>
      <c r="J53" s="577"/>
      <c r="K53" s="577"/>
      <c r="L53" s="577"/>
      <c r="M53" s="577"/>
      <c r="N53" s="577"/>
      <c r="O53" s="577"/>
      <c r="P53" s="577"/>
      <c r="Q53" s="577"/>
      <c r="R53" s="577"/>
      <c r="S53" s="577"/>
      <c r="T53" s="577"/>
      <c r="U53" s="577"/>
      <c r="V53" s="577"/>
      <c r="W53" s="577"/>
      <c r="X53" s="577"/>
      <c r="Y53" s="577"/>
      <c r="Z53" s="577"/>
    </row>
    <row r="54" spans="1:26" ht="75" customHeight="1">
      <c r="A54" s="820" t="s">
        <v>1015</v>
      </c>
      <c r="B54" s="756"/>
      <c r="C54" s="756"/>
      <c r="D54" s="756"/>
      <c r="E54" s="756"/>
      <c r="F54" s="577"/>
      <c r="G54" s="577"/>
      <c r="H54" s="577"/>
      <c r="I54" s="577"/>
      <c r="J54" s="577"/>
      <c r="K54" s="577"/>
      <c r="L54" s="577"/>
      <c r="M54" s="577"/>
      <c r="N54" s="577"/>
      <c r="O54" s="577"/>
      <c r="P54" s="577"/>
      <c r="Q54" s="577"/>
      <c r="R54" s="577"/>
      <c r="S54" s="577"/>
      <c r="T54" s="577"/>
      <c r="U54" s="577"/>
      <c r="V54" s="577"/>
      <c r="W54" s="577"/>
      <c r="X54" s="577"/>
      <c r="Y54" s="577"/>
      <c r="Z54" s="577"/>
    </row>
    <row r="55" spans="1:26" ht="30.6" customHeight="1">
      <c r="A55" s="558" t="s">
        <v>1002</v>
      </c>
      <c r="B55" s="577"/>
      <c r="C55" s="577"/>
      <c r="D55" s="577"/>
      <c r="E55" s="577"/>
      <c r="F55" s="577"/>
      <c r="G55" s="577"/>
      <c r="H55" s="577"/>
      <c r="I55" s="577"/>
      <c r="J55" s="577"/>
      <c r="K55" s="577"/>
      <c r="L55" s="577"/>
      <c r="M55" s="577"/>
      <c r="N55" s="577"/>
      <c r="O55" s="577"/>
      <c r="P55" s="577"/>
      <c r="Q55" s="577"/>
      <c r="R55" s="577"/>
      <c r="S55" s="577"/>
      <c r="T55" s="577"/>
      <c r="U55" s="577"/>
      <c r="V55" s="577"/>
      <c r="W55" s="577"/>
      <c r="X55" s="577"/>
      <c r="Y55" s="577"/>
      <c r="Z55" s="577"/>
    </row>
    <row r="56" spans="1:26" ht="12.75" customHeight="1">
      <c r="A56" s="574"/>
      <c r="B56" s="577"/>
      <c r="C56" s="577"/>
      <c r="D56" s="577"/>
      <c r="E56" s="577"/>
      <c r="F56" s="577"/>
      <c r="G56" s="577"/>
      <c r="H56" s="577"/>
      <c r="I56" s="577"/>
      <c r="J56" s="577"/>
      <c r="K56" s="577"/>
      <c r="L56" s="577"/>
      <c r="M56" s="577"/>
      <c r="N56" s="577"/>
      <c r="O56" s="577"/>
      <c r="P56" s="577"/>
      <c r="Q56" s="577"/>
      <c r="R56" s="577"/>
      <c r="S56" s="577"/>
      <c r="T56" s="577"/>
      <c r="U56" s="577"/>
      <c r="V56" s="577"/>
      <c r="W56" s="577"/>
      <c r="X56" s="577"/>
      <c r="Y56" s="577"/>
      <c r="Z56" s="577"/>
    </row>
    <row r="57" spans="1:26" ht="12.75" customHeight="1">
      <c r="A57" s="817" t="s">
        <v>1014</v>
      </c>
      <c r="B57" s="756"/>
      <c r="C57" s="756"/>
      <c r="D57" s="756"/>
      <c r="E57" s="756"/>
      <c r="F57" s="577"/>
      <c r="G57" s="577"/>
      <c r="H57" s="577"/>
      <c r="I57" s="577"/>
      <c r="J57" s="577"/>
      <c r="K57" s="577"/>
      <c r="L57" s="577"/>
      <c r="M57" s="577"/>
      <c r="N57" s="577"/>
      <c r="O57" s="577"/>
      <c r="P57" s="577"/>
      <c r="Q57" s="577"/>
      <c r="R57" s="577"/>
      <c r="S57" s="577"/>
      <c r="T57" s="577"/>
      <c r="U57" s="577"/>
      <c r="V57" s="577"/>
      <c r="W57" s="577"/>
      <c r="X57" s="577"/>
      <c r="Y57" s="577"/>
      <c r="Z57" s="577"/>
    </row>
    <row r="58" spans="1:26" ht="12.75" customHeight="1">
      <c r="A58" s="639"/>
      <c r="B58" s="639"/>
      <c r="C58" s="639"/>
      <c r="D58" s="639"/>
      <c r="E58" s="639"/>
      <c r="F58" s="577"/>
      <c r="G58" s="577"/>
      <c r="H58" s="577"/>
      <c r="I58" s="577"/>
      <c r="J58" s="577"/>
      <c r="K58" s="577"/>
      <c r="L58" s="577"/>
      <c r="M58" s="577"/>
      <c r="N58" s="577"/>
      <c r="O58" s="577"/>
      <c r="P58" s="577"/>
      <c r="Q58" s="577"/>
      <c r="R58" s="577"/>
      <c r="S58" s="577"/>
      <c r="T58" s="577"/>
      <c r="U58" s="577"/>
      <c r="V58" s="577"/>
      <c r="W58" s="577"/>
      <c r="X58" s="577"/>
      <c r="Y58" s="577"/>
      <c r="Z58" s="577"/>
    </row>
    <row r="59" spans="1:26" ht="12.75" customHeight="1">
      <c r="A59" s="637" t="s">
        <v>1013</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row>
    <row r="60" spans="1:26" ht="12.75" customHeight="1">
      <c r="A60" s="637" t="s">
        <v>1012</v>
      </c>
      <c r="B60" s="577"/>
      <c r="C60" s="577"/>
      <c r="D60" s="577"/>
      <c r="E60" s="577"/>
      <c r="F60" s="577"/>
      <c r="G60" s="577"/>
      <c r="H60" s="577"/>
      <c r="I60" s="577"/>
      <c r="J60" s="577"/>
      <c r="K60" s="577"/>
      <c r="L60" s="577"/>
      <c r="M60" s="577"/>
      <c r="N60" s="577"/>
      <c r="O60" s="577"/>
      <c r="P60" s="577"/>
      <c r="Q60" s="577"/>
      <c r="R60" s="577"/>
      <c r="S60" s="577"/>
      <c r="T60" s="577"/>
      <c r="U60" s="577"/>
      <c r="V60" s="577"/>
      <c r="W60" s="577"/>
      <c r="X60" s="577"/>
      <c r="Y60" s="577"/>
      <c r="Z60" s="577"/>
    </row>
    <row r="61" spans="1:26" ht="12.75" customHeight="1">
      <c r="A61" s="643" t="s">
        <v>1011</v>
      </c>
      <c r="B61" s="577"/>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7"/>
    </row>
    <row r="62" spans="1:26" ht="12.75" customHeight="1">
      <c r="A62" s="816" t="s">
        <v>1010</v>
      </c>
      <c r="B62" s="756"/>
      <c r="C62" s="756"/>
      <c r="D62" s="756"/>
      <c r="E62" s="756"/>
      <c r="F62" s="577"/>
      <c r="G62" s="577"/>
      <c r="H62" s="577"/>
      <c r="I62" s="577"/>
      <c r="J62" s="577"/>
      <c r="K62" s="577"/>
      <c r="L62" s="577"/>
      <c r="M62" s="577"/>
      <c r="N62" s="577"/>
      <c r="O62" s="577"/>
      <c r="P62" s="577"/>
      <c r="Q62" s="577"/>
      <c r="R62" s="577"/>
      <c r="S62" s="577"/>
      <c r="T62" s="577"/>
      <c r="U62" s="577"/>
      <c r="V62" s="577"/>
      <c r="W62" s="577"/>
      <c r="X62" s="577"/>
      <c r="Y62" s="577"/>
      <c r="Z62" s="577"/>
    </row>
    <row r="63" spans="1:26" ht="12.75" customHeight="1">
      <c r="A63" s="637" t="s">
        <v>1009</v>
      </c>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row>
    <row r="64" spans="1:26" ht="12.75" customHeight="1">
      <c r="A64" s="558"/>
      <c r="B64" s="577"/>
      <c r="C64" s="577"/>
      <c r="D64" s="577"/>
      <c r="E64" s="577"/>
      <c r="F64" s="577"/>
      <c r="G64" s="577"/>
      <c r="H64" s="577"/>
      <c r="I64" s="577"/>
      <c r="J64" s="577"/>
      <c r="K64" s="577"/>
      <c r="L64" s="577"/>
      <c r="M64" s="577"/>
      <c r="N64" s="577"/>
      <c r="O64" s="577"/>
      <c r="P64" s="577"/>
      <c r="Q64" s="577"/>
      <c r="R64" s="577"/>
      <c r="S64" s="577"/>
      <c r="T64" s="577"/>
      <c r="U64" s="577"/>
      <c r="V64" s="577"/>
      <c r="W64" s="577"/>
      <c r="X64" s="577"/>
      <c r="Y64" s="577"/>
      <c r="Z64" s="577"/>
    </row>
    <row r="65" spans="1:26" ht="12.75" customHeight="1">
      <c r="A65" s="597" t="s">
        <v>1008</v>
      </c>
      <c r="B65" s="577"/>
      <c r="C65" s="577"/>
      <c r="D65" s="577"/>
      <c r="E65" s="577"/>
      <c r="F65" s="577"/>
      <c r="G65" s="577"/>
      <c r="H65" s="577"/>
      <c r="I65" s="577"/>
      <c r="J65" s="577"/>
      <c r="K65" s="577"/>
      <c r="L65" s="577"/>
      <c r="M65" s="577"/>
      <c r="N65" s="577"/>
      <c r="O65" s="577"/>
      <c r="P65" s="577"/>
      <c r="Q65" s="577"/>
      <c r="R65" s="577"/>
      <c r="S65" s="577"/>
      <c r="T65" s="577"/>
      <c r="U65" s="577"/>
      <c r="V65" s="577"/>
      <c r="W65" s="577"/>
      <c r="X65" s="577"/>
      <c r="Y65" s="577"/>
      <c r="Z65" s="577"/>
    </row>
    <row r="66" spans="1:26" ht="12.75" customHeight="1">
      <c r="A66" s="635"/>
      <c r="B66" s="577"/>
      <c r="C66" s="577"/>
      <c r="D66" s="577"/>
      <c r="E66" s="577"/>
      <c r="F66" s="577"/>
      <c r="G66" s="577"/>
      <c r="H66" s="577"/>
      <c r="I66" s="577"/>
      <c r="J66" s="577"/>
      <c r="K66" s="577"/>
      <c r="L66" s="577"/>
      <c r="M66" s="577"/>
      <c r="N66" s="577"/>
      <c r="O66" s="577"/>
      <c r="P66" s="577"/>
      <c r="Q66" s="577"/>
      <c r="R66" s="577"/>
      <c r="S66" s="577"/>
      <c r="T66" s="577"/>
      <c r="U66" s="577"/>
      <c r="V66" s="577"/>
      <c r="W66" s="577"/>
      <c r="X66" s="577"/>
      <c r="Y66" s="577"/>
      <c r="Z66" s="577"/>
    </row>
    <row r="67" spans="1:26" ht="12.75" customHeight="1">
      <c r="A67" s="635" t="s">
        <v>1007</v>
      </c>
      <c r="B67" s="577"/>
      <c r="C67" s="577"/>
      <c r="D67" s="577"/>
      <c r="E67" s="577"/>
      <c r="F67" s="577"/>
      <c r="G67" s="577"/>
      <c r="H67" s="577"/>
      <c r="I67" s="577"/>
      <c r="J67" s="577"/>
      <c r="K67" s="577"/>
      <c r="L67" s="577"/>
      <c r="M67" s="577"/>
      <c r="N67" s="577"/>
      <c r="O67" s="577"/>
      <c r="P67" s="577"/>
      <c r="Q67" s="577"/>
      <c r="R67" s="577"/>
      <c r="S67" s="577"/>
      <c r="T67" s="577"/>
      <c r="U67" s="577"/>
      <c r="V67" s="577"/>
      <c r="W67" s="577"/>
      <c r="X67" s="577"/>
      <c r="Y67" s="577"/>
      <c r="Z67" s="577"/>
    </row>
    <row r="68" spans="1:26" ht="12.75" customHeight="1">
      <c r="A68" s="635"/>
      <c r="B68" s="577"/>
      <c r="C68" s="577"/>
      <c r="D68" s="577"/>
      <c r="E68" s="577"/>
      <c r="F68" s="577"/>
      <c r="G68" s="577"/>
      <c r="H68" s="577"/>
      <c r="I68" s="577"/>
      <c r="J68" s="577"/>
      <c r="K68" s="577"/>
      <c r="L68" s="577"/>
      <c r="M68" s="577"/>
      <c r="N68" s="577"/>
      <c r="O68" s="577"/>
      <c r="P68" s="577"/>
      <c r="Q68" s="577"/>
      <c r="R68" s="577"/>
      <c r="S68" s="577"/>
      <c r="T68" s="577"/>
      <c r="U68" s="577"/>
      <c r="V68" s="577"/>
      <c r="W68" s="577"/>
      <c r="X68" s="577"/>
      <c r="Y68" s="577"/>
      <c r="Z68" s="577"/>
    </row>
    <row r="69" spans="1:26" ht="12.75" customHeight="1">
      <c r="A69" s="637" t="s">
        <v>1006</v>
      </c>
      <c r="B69" s="577"/>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row>
    <row r="70" spans="1:26" ht="12.75" customHeight="1">
      <c r="A70" s="637" t="s">
        <v>1005</v>
      </c>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row>
    <row r="71" spans="1:26" ht="12.75" customHeight="1">
      <c r="A71" s="637" t="s">
        <v>1004</v>
      </c>
      <c r="B71" s="577"/>
      <c r="C71" s="577"/>
      <c r="D71" s="577"/>
      <c r="E71" s="577"/>
      <c r="F71" s="577"/>
      <c r="G71" s="577"/>
      <c r="H71" s="577"/>
      <c r="I71" s="577"/>
      <c r="J71" s="577"/>
      <c r="K71" s="577"/>
      <c r="L71" s="577"/>
      <c r="M71" s="577"/>
      <c r="N71" s="577"/>
      <c r="O71" s="577"/>
      <c r="P71" s="577"/>
      <c r="Q71" s="577"/>
      <c r="R71" s="577"/>
      <c r="S71" s="577"/>
      <c r="T71" s="577"/>
      <c r="U71" s="577"/>
      <c r="V71" s="577"/>
      <c r="W71" s="577"/>
      <c r="X71" s="577"/>
      <c r="Y71" s="577"/>
      <c r="Z71" s="577"/>
    </row>
    <row r="72" spans="1:26" ht="38.25" customHeight="1">
      <c r="A72" s="816" t="s">
        <v>1003</v>
      </c>
      <c r="B72" s="756"/>
      <c r="C72" s="756"/>
      <c r="D72" s="756"/>
      <c r="E72" s="756"/>
      <c r="F72" s="577"/>
      <c r="G72" s="577"/>
      <c r="H72" s="577"/>
      <c r="I72" s="577"/>
      <c r="J72" s="577"/>
      <c r="K72" s="577"/>
      <c r="L72" s="577"/>
      <c r="M72" s="577"/>
      <c r="N72" s="577"/>
      <c r="O72" s="577"/>
      <c r="P72" s="577"/>
      <c r="Q72" s="577"/>
      <c r="R72" s="577"/>
      <c r="S72" s="577"/>
      <c r="T72" s="577"/>
      <c r="U72" s="577"/>
      <c r="V72" s="577"/>
      <c r="W72" s="577"/>
      <c r="X72" s="577"/>
      <c r="Y72" s="577"/>
      <c r="Z72" s="577"/>
    </row>
    <row r="73" spans="1:26" ht="12.75" customHeight="1">
      <c r="A73" s="640"/>
      <c r="B73" s="640"/>
      <c r="C73" s="640"/>
      <c r="D73" s="640"/>
      <c r="E73" s="640"/>
      <c r="F73" s="577"/>
      <c r="G73" s="577"/>
      <c r="H73" s="577"/>
      <c r="I73" s="577"/>
      <c r="J73" s="577"/>
      <c r="K73" s="577"/>
      <c r="L73" s="577"/>
      <c r="M73" s="577"/>
      <c r="N73" s="577"/>
      <c r="O73" s="577"/>
      <c r="P73" s="577"/>
      <c r="Q73" s="577"/>
      <c r="R73" s="577"/>
      <c r="S73" s="577"/>
      <c r="T73" s="577"/>
      <c r="U73" s="577"/>
      <c r="V73" s="577"/>
      <c r="W73" s="577"/>
      <c r="X73" s="577"/>
      <c r="Y73" s="577"/>
      <c r="Z73" s="577"/>
    </row>
    <row r="74" spans="1:26" ht="12.75" customHeight="1">
      <c r="A74" s="558" t="s">
        <v>1002</v>
      </c>
      <c r="B74" s="577"/>
      <c r="C74" s="577"/>
      <c r="D74" s="577"/>
      <c r="E74" s="577"/>
      <c r="F74" s="577"/>
      <c r="G74" s="577"/>
      <c r="H74" s="577"/>
      <c r="I74" s="577"/>
      <c r="J74" s="577"/>
      <c r="K74" s="577"/>
      <c r="L74" s="577"/>
      <c r="M74" s="577"/>
      <c r="N74" s="577"/>
      <c r="O74" s="577"/>
      <c r="P74" s="577"/>
      <c r="Q74" s="577"/>
      <c r="R74" s="577"/>
      <c r="S74" s="577"/>
      <c r="T74" s="577"/>
      <c r="U74" s="577"/>
      <c r="V74" s="577"/>
      <c r="W74" s="577"/>
      <c r="X74" s="577"/>
      <c r="Y74" s="577"/>
      <c r="Z74" s="577"/>
    </row>
    <row r="75" spans="1:26" ht="12.75" customHeight="1">
      <c r="A75" s="574"/>
      <c r="B75" s="577"/>
      <c r="C75" s="577"/>
      <c r="D75" s="577"/>
      <c r="E75" s="577"/>
      <c r="F75" s="577"/>
      <c r="G75" s="577"/>
      <c r="H75" s="577"/>
      <c r="I75" s="577"/>
      <c r="J75" s="577"/>
      <c r="K75" s="577"/>
      <c r="L75" s="577"/>
      <c r="M75" s="577"/>
      <c r="N75" s="577"/>
      <c r="O75" s="577"/>
      <c r="P75" s="577"/>
      <c r="Q75" s="577"/>
      <c r="R75" s="577"/>
      <c r="S75" s="577"/>
      <c r="T75" s="577"/>
      <c r="U75" s="577"/>
      <c r="V75" s="577"/>
      <c r="W75" s="577"/>
      <c r="X75" s="577"/>
      <c r="Y75" s="577"/>
      <c r="Z75" s="577"/>
    </row>
    <row r="76" spans="1:26" ht="12.75" customHeight="1">
      <c r="A76" s="558"/>
      <c r="B76" s="577"/>
      <c r="C76" s="577"/>
      <c r="D76" s="577"/>
      <c r="E76" s="577"/>
      <c r="F76" s="577"/>
      <c r="G76" s="577"/>
      <c r="H76" s="577"/>
      <c r="I76" s="577"/>
      <c r="J76" s="577"/>
      <c r="K76" s="577"/>
      <c r="L76" s="577"/>
      <c r="M76" s="577"/>
      <c r="N76" s="577"/>
      <c r="O76" s="577"/>
      <c r="P76" s="577"/>
      <c r="Q76" s="577"/>
      <c r="R76" s="577"/>
      <c r="S76" s="577"/>
      <c r="T76" s="577"/>
      <c r="U76" s="577"/>
      <c r="V76" s="577"/>
      <c r="W76" s="577"/>
      <c r="X76" s="577"/>
      <c r="Y76" s="577"/>
      <c r="Z76" s="577"/>
    </row>
    <row r="77" spans="1:26" ht="12.75" customHeight="1">
      <c r="A77" s="817" t="s">
        <v>1001</v>
      </c>
      <c r="B77" s="756"/>
      <c r="C77" s="756"/>
      <c r="D77" s="756"/>
      <c r="E77" s="756"/>
      <c r="F77" s="577"/>
      <c r="G77" s="577"/>
      <c r="H77" s="577"/>
      <c r="I77" s="577"/>
      <c r="J77" s="577"/>
      <c r="K77" s="577"/>
      <c r="L77" s="577"/>
      <c r="M77" s="577"/>
      <c r="N77" s="577"/>
      <c r="O77" s="577"/>
      <c r="P77" s="577"/>
      <c r="Q77" s="577"/>
      <c r="R77" s="577"/>
      <c r="S77" s="577"/>
      <c r="T77" s="577"/>
      <c r="U77" s="577"/>
      <c r="V77" s="577"/>
      <c r="W77" s="577"/>
      <c r="X77" s="577"/>
      <c r="Y77" s="577"/>
      <c r="Z77" s="577"/>
    </row>
    <row r="78" spans="1:26" ht="12.75" customHeight="1">
      <c r="A78" s="639"/>
      <c r="B78" s="639"/>
      <c r="C78" s="639"/>
      <c r="D78" s="639"/>
      <c r="E78" s="639"/>
      <c r="F78" s="577"/>
      <c r="G78" s="577"/>
      <c r="H78" s="577"/>
      <c r="I78" s="577"/>
      <c r="J78" s="577"/>
      <c r="K78" s="577"/>
      <c r="L78" s="577"/>
      <c r="M78" s="577"/>
      <c r="N78" s="577"/>
      <c r="O78" s="577"/>
      <c r="P78" s="577"/>
      <c r="Q78" s="577"/>
      <c r="R78" s="577"/>
      <c r="S78" s="577"/>
      <c r="T78" s="577"/>
      <c r="U78" s="577"/>
      <c r="V78" s="577"/>
      <c r="W78" s="577"/>
      <c r="X78" s="577"/>
      <c r="Y78" s="577"/>
      <c r="Z78" s="577"/>
    </row>
    <row r="79" spans="1:26" ht="12.75" customHeight="1">
      <c r="A79" s="558" t="s">
        <v>1000</v>
      </c>
      <c r="B79" s="577"/>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row>
    <row r="80" spans="1:26" ht="12.75" customHeight="1">
      <c r="A80" s="637" t="s">
        <v>999</v>
      </c>
      <c r="B80" s="577"/>
      <c r="C80" s="577"/>
      <c r="D80" s="577"/>
      <c r="E80" s="577"/>
      <c r="F80" s="577"/>
      <c r="G80" s="577"/>
      <c r="H80" s="577"/>
      <c r="I80" s="577"/>
      <c r="J80" s="577"/>
      <c r="K80" s="577"/>
      <c r="L80" s="577"/>
      <c r="M80" s="577"/>
      <c r="N80" s="577"/>
      <c r="O80" s="577"/>
      <c r="P80" s="577"/>
      <c r="Q80" s="577"/>
      <c r="R80" s="577"/>
      <c r="S80" s="577"/>
      <c r="T80" s="577"/>
      <c r="U80" s="577"/>
      <c r="V80" s="577"/>
      <c r="W80" s="577"/>
      <c r="X80" s="577"/>
      <c r="Y80" s="577"/>
      <c r="Z80" s="577"/>
    </row>
    <row r="81" spans="1:26" ht="12.75" customHeight="1">
      <c r="A81" s="637" t="s">
        <v>998</v>
      </c>
      <c r="B81" s="577"/>
      <c r="C81" s="577"/>
      <c r="D81" s="577"/>
      <c r="E81" s="577"/>
      <c r="F81" s="577"/>
      <c r="G81" s="577"/>
      <c r="H81" s="577"/>
      <c r="I81" s="577"/>
      <c r="J81" s="577"/>
      <c r="K81" s="577"/>
      <c r="L81" s="577"/>
      <c r="M81" s="577"/>
      <c r="N81" s="577"/>
      <c r="O81" s="577"/>
      <c r="P81" s="577"/>
      <c r="Q81" s="577"/>
      <c r="R81" s="577"/>
      <c r="S81" s="577"/>
      <c r="T81" s="577"/>
      <c r="U81" s="577"/>
      <c r="V81" s="577"/>
      <c r="W81" s="577"/>
      <c r="X81" s="577"/>
      <c r="Y81" s="577"/>
      <c r="Z81" s="577"/>
    </row>
    <row r="82" spans="1:26" ht="12.75" customHeight="1">
      <c r="A82" s="816" t="s">
        <v>997</v>
      </c>
      <c r="B82" s="756"/>
      <c r="C82" s="756"/>
      <c r="D82" s="756"/>
      <c r="E82" s="756"/>
      <c r="F82" s="577"/>
      <c r="G82" s="577"/>
      <c r="H82" s="577"/>
      <c r="I82" s="577"/>
      <c r="J82" s="577"/>
      <c r="K82" s="577"/>
      <c r="L82" s="577"/>
      <c r="M82" s="577"/>
      <c r="N82" s="577"/>
      <c r="O82" s="577"/>
      <c r="P82" s="577"/>
      <c r="Q82" s="577"/>
      <c r="R82" s="577"/>
      <c r="S82" s="577"/>
      <c r="T82" s="577"/>
      <c r="U82" s="577"/>
      <c r="V82" s="577"/>
      <c r="W82" s="577"/>
      <c r="X82" s="577"/>
      <c r="Y82" s="577"/>
      <c r="Z82" s="577"/>
    </row>
    <row r="83" spans="1:26" ht="12.75" customHeight="1">
      <c r="A83" s="637" t="s">
        <v>996</v>
      </c>
      <c r="B83" s="577"/>
      <c r="C83" s="577"/>
      <c r="D83" s="577"/>
      <c r="E83" s="577"/>
      <c r="F83" s="577"/>
      <c r="G83" s="577"/>
      <c r="H83" s="577"/>
      <c r="I83" s="577"/>
      <c r="J83" s="577"/>
      <c r="K83" s="577"/>
      <c r="L83" s="577"/>
      <c r="M83" s="577"/>
      <c r="N83" s="577"/>
      <c r="O83" s="577"/>
      <c r="P83" s="577"/>
      <c r="Q83" s="577"/>
      <c r="R83" s="577"/>
      <c r="S83" s="577"/>
      <c r="T83" s="577"/>
      <c r="U83" s="577"/>
      <c r="V83" s="577"/>
      <c r="W83" s="577"/>
      <c r="X83" s="577"/>
      <c r="Y83" s="577"/>
      <c r="Z83" s="577"/>
    </row>
    <row r="84" spans="1:26" ht="12.75" customHeight="1">
      <c r="A84" s="816" t="s">
        <v>995</v>
      </c>
      <c r="B84" s="756"/>
      <c r="C84" s="756"/>
      <c r="D84" s="756"/>
      <c r="E84" s="756"/>
      <c r="F84" s="577"/>
      <c r="G84" s="577"/>
      <c r="H84" s="577"/>
      <c r="I84" s="577"/>
      <c r="J84" s="577"/>
      <c r="K84" s="577"/>
      <c r="L84" s="577"/>
      <c r="M84" s="577"/>
      <c r="N84" s="577"/>
      <c r="O84" s="577"/>
      <c r="P84" s="577"/>
      <c r="Q84" s="577"/>
      <c r="R84" s="577"/>
      <c r="S84" s="577"/>
      <c r="T84" s="577"/>
      <c r="U84" s="577"/>
      <c r="V84" s="577"/>
      <c r="W84" s="577"/>
      <c r="X84" s="577"/>
      <c r="Y84" s="577"/>
      <c r="Z84" s="577"/>
    </row>
    <row r="85" spans="1:26" ht="12.75" customHeight="1">
      <c r="A85" s="637" t="s">
        <v>994</v>
      </c>
      <c r="B85" s="577"/>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row>
    <row r="86" spans="1:26" ht="12.75" customHeight="1">
      <c r="A86" s="637" t="s">
        <v>993</v>
      </c>
      <c r="B86" s="577"/>
      <c r="C86" s="577"/>
      <c r="D86" s="577"/>
      <c r="E86" s="577"/>
      <c r="F86" s="577"/>
      <c r="G86" s="577"/>
      <c r="H86" s="577"/>
      <c r="I86" s="577"/>
      <c r="J86" s="577"/>
      <c r="K86" s="577"/>
      <c r="L86" s="577"/>
      <c r="M86" s="577"/>
      <c r="N86" s="577"/>
      <c r="O86" s="577"/>
      <c r="P86" s="577"/>
      <c r="Q86" s="577"/>
      <c r="R86" s="577"/>
      <c r="S86" s="577"/>
      <c r="T86" s="577"/>
      <c r="U86" s="577"/>
      <c r="V86" s="577"/>
      <c r="W86" s="577"/>
      <c r="X86" s="577"/>
      <c r="Y86" s="577"/>
      <c r="Z86" s="577"/>
    </row>
    <row r="87" spans="1:26" ht="12.75" customHeight="1">
      <c r="A87" s="558"/>
      <c r="B87" s="577"/>
      <c r="C87" s="577"/>
      <c r="D87" s="577"/>
      <c r="E87" s="577"/>
      <c r="F87" s="577"/>
      <c r="G87" s="577"/>
      <c r="H87" s="577"/>
      <c r="I87" s="577"/>
      <c r="J87" s="577"/>
      <c r="K87" s="577"/>
      <c r="L87" s="577"/>
      <c r="M87" s="577"/>
      <c r="N87" s="577"/>
      <c r="O87" s="577"/>
      <c r="P87" s="577"/>
      <c r="Q87" s="577"/>
      <c r="R87" s="577"/>
      <c r="S87" s="577"/>
      <c r="T87" s="577"/>
      <c r="U87" s="577"/>
      <c r="V87" s="577"/>
      <c r="W87" s="577"/>
      <c r="X87" s="577"/>
      <c r="Y87" s="577"/>
      <c r="Z87" s="577"/>
    </row>
    <row r="88" spans="1:26" ht="12.75" customHeight="1">
      <c r="A88" s="637" t="s">
        <v>992</v>
      </c>
      <c r="B88" s="577"/>
      <c r="C88" s="577"/>
      <c r="D88" s="577"/>
      <c r="E88" s="577"/>
      <c r="F88" s="577"/>
      <c r="G88" s="577"/>
      <c r="H88" s="577"/>
      <c r="I88" s="577"/>
      <c r="J88" s="577"/>
      <c r="K88" s="577"/>
      <c r="L88" s="577"/>
      <c r="M88" s="577"/>
      <c r="N88" s="577"/>
      <c r="O88" s="577"/>
      <c r="P88" s="577"/>
      <c r="Q88" s="577"/>
      <c r="R88" s="577"/>
      <c r="S88" s="577"/>
      <c r="T88" s="577"/>
      <c r="U88" s="577"/>
      <c r="V88" s="577"/>
      <c r="W88" s="577"/>
      <c r="X88" s="577"/>
      <c r="Y88" s="577"/>
      <c r="Z88" s="577"/>
    </row>
    <row r="89" spans="1:26" ht="12.75" customHeight="1" thickBot="1">
      <c r="A89" s="558"/>
      <c r="B89" s="577"/>
      <c r="C89" s="577"/>
      <c r="D89" s="577"/>
      <c r="E89" s="577"/>
      <c r="F89" s="577"/>
      <c r="G89" s="577"/>
      <c r="H89" s="577"/>
      <c r="I89" s="577"/>
      <c r="J89" s="577"/>
      <c r="K89" s="577"/>
      <c r="L89" s="577"/>
      <c r="M89" s="577"/>
      <c r="N89" s="577"/>
      <c r="O89" s="577"/>
      <c r="P89" s="577"/>
      <c r="Q89" s="577"/>
      <c r="R89" s="577"/>
      <c r="S89" s="577"/>
      <c r="T89" s="577"/>
      <c r="U89" s="577"/>
      <c r="V89" s="577"/>
      <c r="W89" s="577"/>
      <c r="X89" s="577"/>
      <c r="Y89" s="577"/>
      <c r="Z89" s="577"/>
    </row>
    <row r="90" spans="1:26" ht="12.75" customHeight="1" thickBot="1">
      <c r="A90" s="644" t="s">
        <v>991</v>
      </c>
      <c r="B90" s="823" t="s">
        <v>990</v>
      </c>
      <c r="C90" s="802"/>
      <c r="D90" s="823" t="s">
        <v>989</v>
      </c>
      <c r="E90" s="802"/>
      <c r="F90" s="577"/>
      <c r="G90" s="577"/>
      <c r="H90" s="577"/>
      <c r="I90" s="577"/>
      <c r="J90" s="577"/>
      <c r="K90" s="577"/>
      <c r="L90" s="577"/>
      <c r="M90" s="577"/>
      <c r="N90" s="577"/>
      <c r="O90" s="577"/>
      <c r="P90" s="577"/>
      <c r="Q90" s="577"/>
      <c r="R90" s="577"/>
      <c r="S90" s="577"/>
      <c r="T90" s="577"/>
      <c r="U90" s="577"/>
      <c r="V90" s="577"/>
      <c r="W90" s="577"/>
      <c r="X90" s="577"/>
      <c r="Y90" s="577"/>
      <c r="Z90" s="577"/>
    </row>
    <row r="91" spans="1:26" ht="45.6">
      <c r="A91" s="822" t="s">
        <v>988</v>
      </c>
      <c r="B91" s="646" t="s">
        <v>987</v>
      </c>
      <c r="C91" s="647"/>
      <c r="D91" s="646" t="s">
        <v>986</v>
      </c>
      <c r="E91" s="648"/>
      <c r="F91" s="577"/>
      <c r="G91" s="577"/>
      <c r="H91" s="577"/>
      <c r="I91" s="577"/>
      <c r="J91" s="577"/>
      <c r="K91" s="577"/>
      <c r="L91" s="577"/>
      <c r="M91" s="577"/>
      <c r="N91" s="577"/>
      <c r="O91" s="577"/>
      <c r="P91" s="577"/>
      <c r="Q91" s="577"/>
      <c r="R91" s="577"/>
      <c r="S91" s="577"/>
      <c r="T91" s="577"/>
      <c r="U91" s="577"/>
      <c r="V91" s="577"/>
      <c r="W91" s="577"/>
      <c r="X91" s="577"/>
      <c r="Y91" s="577"/>
      <c r="Z91" s="577"/>
    </row>
    <row r="92" spans="1:26" ht="13.2">
      <c r="A92" s="811"/>
      <c r="B92" s="649" t="s">
        <v>16</v>
      </c>
      <c r="C92" s="648" t="s">
        <v>983</v>
      </c>
      <c r="D92" s="649" t="s">
        <v>983</v>
      </c>
      <c r="E92" s="648"/>
      <c r="F92" s="577"/>
      <c r="G92" s="577"/>
      <c r="H92" s="577"/>
      <c r="I92" s="577"/>
      <c r="J92" s="577"/>
      <c r="K92" s="577"/>
      <c r="L92" s="577"/>
      <c r="M92" s="577"/>
      <c r="N92" s="577"/>
      <c r="O92" s="577"/>
      <c r="P92" s="577"/>
      <c r="Q92" s="577"/>
      <c r="R92" s="577"/>
      <c r="S92" s="577"/>
      <c r="T92" s="577"/>
      <c r="U92" s="577"/>
      <c r="V92" s="577"/>
      <c r="W92" s="577"/>
      <c r="X92" s="577"/>
      <c r="Y92" s="577"/>
      <c r="Z92" s="577"/>
    </row>
    <row r="93" spans="1:26" ht="45.6">
      <c r="A93" s="811"/>
      <c r="B93" s="615"/>
      <c r="C93" s="648" t="s">
        <v>985</v>
      </c>
      <c r="D93" s="649" t="s">
        <v>984</v>
      </c>
      <c r="E93" s="648"/>
      <c r="F93" s="577"/>
      <c r="G93" s="577"/>
      <c r="H93" s="577"/>
      <c r="I93" s="577"/>
      <c r="J93" s="577"/>
      <c r="K93" s="577"/>
      <c r="L93" s="577"/>
      <c r="M93" s="577"/>
      <c r="N93" s="577"/>
      <c r="O93" s="577"/>
      <c r="P93" s="577"/>
      <c r="Q93" s="577"/>
      <c r="R93" s="577"/>
      <c r="S93" s="577"/>
      <c r="T93" s="577"/>
      <c r="U93" s="577"/>
      <c r="V93" s="577"/>
      <c r="W93" s="577"/>
      <c r="X93" s="577"/>
      <c r="Y93" s="577"/>
      <c r="Z93" s="577"/>
    </row>
    <row r="94" spans="1:26" ht="13.2">
      <c r="A94" s="811"/>
      <c r="B94" s="615"/>
      <c r="C94" s="619"/>
      <c r="D94" s="649" t="s">
        <v>983</v>
      </c>
      <c r="E94" s="648"/>
      <c r="F94" s="577"/>
      <c r="G94" s="577"/>
      <c r="H94" s="577"/>
      <c r="I94" s="577"/>
      <c r="J94" s="577"/>
      <c r="K94" s="577"/>
      <c r="L94" s="577"/>
      <c r="M94" s="577"/>
      <c r="N94" s="577"/>
      <c r="O94" s="577"/>
      <c r="P94" s="577"/>
      <c r="Q94" s="577"/>
      <c r="R94" s="577"/>
      <c r="S94" s="577"/>
      <c r="T94" s="577"/>
      <c r="U94" s="577"/>
      <c r="V94" s="577"/>
      <c r="W94" s="577"/>
      <c r="X94" s="577"/>
      <c r="Y94" s="577"/>
      <c r="Z94" s="577"/>
    </row>
    <row r="95" spans="1:26" ht="34.799999999999997" thickBot="1">
      <c r="A95" s="812"/>
      <c r="B95" s="617"/>
      <c r="C95" s="626"/>
      <c r="D95" s="650" t="s">
        <v>982</v>
      </c>
      <c r="E95" s="651" t="s">
        <v>981</v>
      </c>
      <c r="F95" s="577"/>
      <c r="G95" s="577"/>
      <c r="H95" s="577"/>
      <c r="I95" s="577"/>
      <c r="J95" s="577"/>
      <c r="K95" s="577"/>
      <c r="L95" s="577"/>
      <c r="M95" s="577"/>
      <c r="N95" s="577"/>
      <c r="O95" s="577"/>
      <c r="P95" s="577"/>
      <c r="Q95" s="577"/>
      <c r="R95" s="577"/>
      <c r="S95" s="577"/>
      <c r="T95" s="577"/>
      <c r="U95" s="577"/>
      <c r="V95" s="577"/>
      <c r="W95" s="577"/>
      <c r="X95" s="577"/>
      <c r="Y95" s="577"/>
      <c r="Z95" s="577"/>
    </row>
    <row r="96" spans="1:26" ht="12.75" customHeight="1">
      <c r="A96" s="577"/>
      <c r="B96" s="577"/>
      <c r="C96" s="577"/>
      <c r="D96" s="577"/>
      <c r="E96" s="577"/>
      <c r="F96" s="577"/>
      <c r="G96" s="577"/>
      <c r="H96" s="577"/>
      <c r="I96" s="577"/>
      <c r="J96" s="577"/>
      <c r="K96" s="577"/>
      <c r="L96" s="577"/>
      <c r="M96" s="577"/>
      <c r="N96" s="577"/>
      <c r="O96" s="577"/>
      <c r="P96" s="577"/>
      <c r="Q96" s="577"/>
      <c r="R96" s="577"/>
      <c r="S96" s="577"/>
      <c r="T96" s="577"/>
      <c r="U96" s="577"/>
      <c r="V96" s="577"/>
      <c r="W96" s="577"/>
      <c r="X96" s="577"/>
      <c r="Y96" s="577"/>
      <c r="Z96" s="577"/>
    </row>
    <row r="97" spans="1:26" ht="12.75" customHeight="1">
      <c r="A97" s="577"/>
      <c r="B97" s="577"/>
      <c r="C97" s="577"/>
      <c r="D97" s="577"/>
      <c r="E97" s="577"/>
      <c r="F97" s="577"/>
      <c r="G97" s="577"/>
      <c r="H97" s="577"/>
      <c r="I97" s="577"/>
      <c r="J97" s="577"/>
      <c r="K97" s="577"/>
      <c r="L97" s="577"/>
      <c r="M97" s="577"/>
      <c r="N97" s="577"/>
      <c r="O97" s="577"/>
      <c r="P97" s="577"/>
      <c r="Q97" s="577"/>
      <c r="R97" s="577"/>
      <c r="S97" s="577"/>
      <c r="T97" s="577"/>
      <c r="U97" s="577"/>
      <c r="V97" s="577"/>
      <c r="W97" s="577"/>
      <c r="X97" s="577"/>
      <c r="Y97" s="577"/>
      <c r="Z97" s="577"/>
    </row>
    <row r="98" spans="1:26" ht="12.75" customHeight="1">
      <c r="A98" s="577"/>
      <c r="B98" s="577"/>
      <c r="C98" s="577"/>
      <c r="D98" s="577"/>
      <c r="E98" s="577"/>
      <c r="F98" s="577"/>
      <c r="G98" s="577"/>
      <c r="H98" s="577"/>
      <c r="I98" s="577"/>
      <c r="J98" s="577"/>
      <c r="K98" s="577"/>
      <c r="L98" s="577"/>
      <c r="M98" s="577"/>
      <c r="N98" s="577"/>
      <c r="O98" s="577"/>
      <c r="P98" s="577"/>
      <c r="Q98" s="577"/>
      <c r="R98" s="577"/>
      <c r="S98" s="577"/>
      <c r="T98" s="577"/>
      <c r="U98" s="577"/>
      <c r="V98" s="577"/>
      <c r="W98" s="577"/>
      <c r="X98" s="577"/>
      <c r="Y98" s="577"/>
      <c r="Z98" s="577"/>
    </row>
    <row r="99" spans="1:26" ht="12.75" customHeight="1">
      <c r="A99" s="577"/>
      <c r="B99" s="577"/>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row>
    <row r="100" spans="1:26" ht="12.75" customHeight="1">
      <c r="A100" s="577"/>
      <c r="B100" s="577"/>
      <c r="C100" s="577"/>
      <c r="D100" s="577"/>
      <c r="E100" s="577"/>
      <c r="F100" s="577"/>
      <c r="G100" s="577"/>
      <c r="H100" s="577"/>
      <c r="I100" s="577"/>
      <c r="J100" s="577"/>
      <c r="K100" s="577"/>
      <c r="L100" s="577"/>
      <c r="M100" s="577"/>
      <c r="N100" s="577"/>
      <c r="O100" s="577"/>
      <c r="P100" s="577"/>
      <c r="Q100" s="577"/>
      <c r="R100" s="577"/>
      <c r="S100" s="577"/>
      <c r="T100" s="577"/>
      <c r="U100" s="577"/>
      <c r="V100" s="577"/>
      <c r="W100" s="577"/>
      <c r="X100" s="577"/>
      <c r="Y100" s="577"/>
      <c r="Z100" s="577"/>
    </row>
    <row r="101" spans="1:26" ht="12.75" customHeight="1">
      <c r="A101" s="577"/>
      <c r="B101" s="577"/>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row>
    <row r="102" spans="1:26" ht="12.75" customHeight="1">
      <c r="A102" s="577"/>
      <c r="B102" s="577"/>
      <c r="C102" s="577"/>
      <c r="D102" s="577"/>
      <c r="E102" s="577"/>
      <c r="F102" s="577"/>
      <c r="G102" s="577"/>
      <c r="H102" s="577"/>
      <c r="I102" s="577"/>
      <c r="J102" s="577"/>
      <c r="K102" s="577"/>
      <c r="L102" s="577"/>
      <c r="M102" s="577"/>
      <c r="N102" s="577"/>
      <c r="O102" s="577"/>
      <c r="P102" s="577"/>
      <c r="Q102" s="577"/>
      <c r="R102" s="577"/>
      <c r="S102" s="577"/>
      <c r="T102" s="577"/>
      <c r="U102" s="577"/>
      <c r="V102" s="577"/>
      <c r="W102" s="577"/>
      <c r="X102" s="577"/>
      <c r="Y102" s="577"/>
      <c r="Z102" s="577"/>
    </row>
    <row r="103" spans="1:26" ht="12.75" customHeight="1">
      <c r="A103" s="577"/>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row>
    <row r="104" spans="1:26" ht="12.75" customHeight="1">
      <c r="A104" s="577"/>
      <c r="B104" s="577"/>
      <c r="C104" s="566"/>
      <c r="D104" s="577"/>
      <c r="E104" s="577"/>
      <c r="F104" s="577"/>
      <c r="G104" s="577"/>
      <c r="H104" s="577"/>
      <c r="I104" s="577"/>
      <c r="J104" s="577"/>
      <c r="K104" s="577"/>
      <c r="L104" s="577"/>
      <c r="M104" s="577"/>
      <c r="N104" s="577"/>
      <c r="O104" s="577"/>
      <c r="P104" s="577"/>
      <c r="Q104" s="577"/>
      <c r="R104" s="577"/>
      <c r="S104" s="577"/>
      <c r="T104" s="577"/>
      <c r="U104" s="577"/>
      <c r="V104" s="577"/>
      <c r="W104" s="577"/>
      <c r="X104" s="577"/>
      <c r="Y104" s="577"/>
      <c r="Z104" s="577"/>
    </row>
    <row r="105" spans="1:26" ht="12.75" customHeight="1">
      <c r="A105" s="577"/>
      <c r="B105" s="577"/>
      <c r="C105" s="577"/>
      <c r="D105" s="577"/>
      <c r="E105" s="577"/>
      <c r="F105" s="577"/>
      <c r="G105" s="577"/>
      <c r="H105" s="577"/>
      <c r="I105" s="577"/>
      <c r="J105" s="577"/>
      <c r="K105" s="577"/>
      <c r="L105" s="577"/>
      <c r="M105" s="577"/>
      <c r="N105" s="577"/>
      <c r="O105" s="577"/>
      <c r="P105" s="577"/>
      <c r="Q105" s="577"/>
      <c r="R105" s="577"/>
      <c r="S105" s="577"/>
      <c r="T105" s="577"/>
      <c r="U105" s="577"/>
      <c r="V105" s="577"/>
      <c r="W105" s="577"/>
      <c r="X105" s="577"/>
      <c r="Y105" s="577"/>
      <c r="Z105" s="577"/>
    </row>
    <row r="106" spans="1:26" ht="12.75" customHeight="1">
      <c r="A106" s="577"/>
      <c r="B106" s="577"/>
      <c r="C106" s="577"/>
      <c r="D106" s="577"/>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row>
    <row r="107" spans="1:26" ht="12.75" customHeight="1">
      <c r="A107" s="577"/>
      <c r="B107" s="577"/>
      <c r="C107" s="577"/>
      <c r="D107" s="577"/>
      <c r="E107" s="577"/>
      <c r="F107" s="577"/>
      <c r="G107" s="577"/>
      <c r="H107" s="577"/>
      <c r="I107" s="577"/>
      <c r="J107" s="577"/>
      <c r="K107" s="577"/>
      <c r="L107" s="577"/>
      <c r="M107" s="577"/>
      <c r="N107" s="577"/>
      <c r="O107" s="577"/>
      <c r="P107" s="577"/>
      <c r="Q107" s="577"/>
      <c r="R107" s="577"/>
      <c r="S107" s="577"/>
      <c r="T107" s="577"/>
      <c r="U107" s="577"/>
      <c r="V107" s="577"/>
      <c r="W107" s="577"/>
      <c r="X107" s="577"/>
      <c r="Y107" s="577"/>
      <c r="Z107" s="577"/>
    </row>
    <row r="108" spans="1:26" ht="12.75" customHeight="1">
      <c r="A108" s="577"/>
      <c r="B108" s="577"/>
      <c r="C108" s="577"/>
      <c r="D108" s="577"/>
      <c r="E108" s="577"/>
      <c r="F108" s="577"/>
      <c r="G108" s="577"/>
      <c r="H108" s="577"/>
      <c r="I108" s="577"/>
      <c r="J108" s="577"/>
      <c r="K108" s="577"/>
      <c r="L108" s="577"/>
      <c r="M108" s="577"/>
      <c r="N108" s="577"/>
      <c r="O108" s="577"/>
      <c r="P108" s="577"/>
      <c r="Q108" s="577"/>
      <c r="R108" s="577"/>
      <c r="S108" s="577"/>
      <c r="T108" s="577"/>
      <c r="U108" s="577"/>
      <c r="V108" s="577"/>
      <c r="W108" s="577"/>
      <c r="X108" s="577"/>
      <c r="Y108" s="577"/>
      <c r="Z108" s="577"/>
    </row>
    <row r="109" spans="1:26" ht="12.75" customHeight="1">
      <c r="A109" s="577"/>
      <c r="B109" s="577"/>
      <c r="C109" s="577"/>
      <c r="D109" s="577"/>
      <c r="E109" s="577"/>
      <c r="F109" s="577"/>
      <c r="G109" s="577"/>
      <c r="H109" s="577"/>
      <c r="I109" s="577"/>
      <c r="J109" s="577"/>
      <c r="K109" s="577"/>
      <c r="L109" s="577"/>
      <c r="M109" s="577"/>
      <c r="N109" s="577"/>
      <c r="O109" s="577"/>
      <c r="P109" s="577"/>
      <c r="Q109" s="577"/>
      <c r="R109" s="577"/>
      <c r="S109" s="577"/>
      <c r="T109" s="577"/>
      <c r="U109" s="577"/>
      <c r="V109" s="577"/>
      <c r="W109" s="577"/>
      <c r="X109" s="577"/>
      <c r="Y109" s="577"/>
      <c r="Z109" s="577"/>
    </row>
    <row r="110" spans="1:26" ht="12.75" customHeight="1">
      <c r="A110" s="577"/>
      <c r="B110" s="577"/>
      <c r="C110" s="577"/>
      <c r="D110" s="577"/>
      <c r="E110" s="577"/>
      <c r="F110" s="577"/>
      <c r="G110" s="577"/>
      <c r="H110" s="577"/>
      <c r="I110" s="577"/>
      <c r="J110" s="577"/>
      <c r="K110" s="577"/>
      <c r="L110" s="577"/>
      <c r="M110" s="577"/>
      <c r="N110" s="577"/>
      <c r="O110" s="577"/>
      <c r="P110" s="577"/>
      <c r="Q110" s="577"/>
      <c r="R110" s="577"/>
      <c r="S110" s="577"/>
      <c r="T110" s="577"/>
      <c r="U110" s="577"/>
      <c r="V110" s="577"/>
      <c r="W110" s="577"/>
      <c r="X110" s="577"/>
      <c r="Y110" s="577"/>
      <c r="Z110" s="577"/>
    </row>
    <row r="111" spans="1:26" ht="12.75" customHeight="1">
      <c r="A111" s="577"/>
      <c r="B111" s="577"/>
      <c r="C111" s="577"/>
      <c r="D111" s="577"/>
      <c r="E111" s="577"/>
      <c r="F111" s="577"/>
      <c r="G111" s="577"/>
      <c r="H111" s="577"/>
      <c r="I111" s="577"/>
      <c r="J111" s="577"/>
      <c r="K111" s="577"/>
      <c r="L111" s="577"/>
      <c r="M111" s="577"/>
      <c r="N111" s="577"/>
      <c r="O111" s="577"/>
      <c r="P111" s="577"/>
      <c r="Q111" s="577"/>
      <c r="R111" s="577"/>
      <c r="S111" s="577"/>
      <c r="T111" s="577"/>
      <c r="U111" s="577"/>
      <c r="V111" s="577"/>
      <c r="W111" s="577"/>
      <c r="X111" s="577"/>
      <c r="Y111" s="577"/>
      <c r="Z111" s="577"/>
    </row>
    <row r="112" spans="1:26" ht="12.75" customHeight="1">
      <c r="A112" s="577"/>
      <c r="B112" s="577"/>
      <c r="C112" s="577"/>
      <c r="D112" s="577"/>
      <c r="E112" s="577"/>
      <c r="F112" s="577"/>
      <c r="G112" s="577"/>
      <c r="H112" s="577"/>
      <c r="I112" s="577"/>
      <c r="J112" s="577"/>
      <c r="K112" s="577"/>
      <c r="L112" s="577"/>
      <c r="M112" s="577"/>
      <c r="N112" s="577"/>
      <c r="O112" s="577"/>
      <c r="P112" s="577"/>
      <c r="Q112" s="577"/>
      <c r="R112" s="577"/>
      <c r="S112" s="577"/>
      <c r="T112" s="577"/>
      <c r="U112" s="577"/>
      <c r="V112" s="577"/>
      <c r="W112" s="577"/>
      <c r="X112" s="577"/>
      <c r="Y112" s="577"/>
      <c r="Z112" s="577"/>
    </row>
    <row r="113" spans="1:26" ht="12.75" customHeight="1">
      <c r="A113" s="577"/>
      <c r="B113" s="577"/>
      <c r="C113" s="577"/>
      <c r="D113" s="577"/>
      <c r="E113" s="577"/>
      <c r="F113" s="577"/>
      <c r="G113" s="577"/>
      <c r="H113" s="577"/>
      <c r="I113" s="577"/>
      <c r="J113" s="577"/>
      <c r="K113" s="577"/>
      <c r="L113" s="577"/>
      <c r="M113" s="577"/>
      <c r="N113" s="577"/>
      <c r="O113" s="577"/>
      <c r="P113" s="577"/>
      <c r="Q113" s="577"/>
      <c r="R113" s="577"/>
      <c r="S113" s="577"/>
      <c r="T113" s="577"/>
      <c r="U113" s="577"/>
      <c r="V113" s="577"/>
      <c r="W113" s="577"/>
      <c r="X113" s="577"/>
      <c r="Y113" s="577"/>
      <c r="Z113" s="577"/>
    </row>
    <row r="114" spans="1:26" ht="12.75" customHeight="1">
      <c r="A114" s="577"/>
      <c r="B114" s="577"/>
      <c r="C114" s="577"/>
      <c r="D114" s="577"/>
      <c r="E114" s="577"/>
      <c r="F114" s="577"/>
      <c r="G114" s="577"/>
      <c r="H114" s="577"/>
      <c r="I114" s="577"/>
      <c r="J114" s="577"/>
      <c r="K114" s="577"/>
      <c r="L114" s="577"/>
      <c r="M114" s="577"/>
      <c r="N114" s="577"/>
      <c r="O114" s="577"/>
      <c r="P114" s="577"/>
      <c r="Q114" s="577"/>
      <c r="R114" s="577"/>
      <c r="S114" s="577"/>
      <c r="T114" s="577"/>
      <c r="U114" s="577"/>
      <c r="V114" s="577"/>
      <c r="W114" s="577"/>
      <c r="X114" s="577"/>
      <c r="Y114" s="577"/>
      <c r="Z114" s="577"/>
    </row>
    <row r="115" spans="1:26" ht="12.75" customHeight="1">
      <c r="A115" s="577"/>
      <c r="B115" s="577"/>
      <c r="C115" s="577"/>
      <c r="D115" s="577"/>
      <c r="E115" s="577"/>
      <c r="F115" s="577"/>
      <c r="G115" s="577"/>
      <c r="H115" s="577"/>
      <c r="I115" s="577"/>
      <c r="J115" s="577"/>
      <c r="K115" s="577"/>
      <c r="L115" s="577"/>
      <c r="M115" s="577"/>
      <c r="N115" s="577"/>
      <c r="O115" s="577"/>
      <c r="P115" s="577"/>
      <c r="Q115" s="577"/>
      <c r="R115" s="577"/>
      <c r="S115" s="577"/>
      <c r="T115" s="577"/>
      <c r="U115" s="577"/>
      <c r="V115" s="577"/>
      <c r="W115" s="577"/>
      <c r="X115" s="577"/>
      <c r="Y115" s="577"/>
      <c r="Z115" s="577"/>
    </row>
    <row r="116" spans="1:26" ht="12.75" customHeight="1">
      <c r="A116" s="577"/>
      <c r="B116" s="577"/>
      <c r="C116" s="577"/>
      <c r="D116" s="577"/>
      <c r="E116" s="577"/>
      <c r="F116" s="577"/>
      <c r="G116" s="577"/>
      <c r="H116" s="577"/>
      <c r="I116" s="577"/>
      <c r="J116" s="577"/>
      <c r="K116" s="577"/>
      <c r="L116" s="577"/>
      <c r="M116" s="577"/>
      <c r="N116" s="577"/>
      <c r="O116" s="577"/>
      <c r="P116" s="577"/>
      <c r="Q116" s="577"/>
      <c r="R116" s="577"/>
      <c r="S116" s="577"/>
      <c r="T116" s="577"/>
      <c r="U116" s="577"/>
      <c r="V116" s="577"/>
      <c r="W116" s="577"/>
      <c r="X116" s="577"/>
      <c r="Y116" s="577"/>
      <c r="Z116" s="577"/>
    </row>
    <row r="117" spans="1:26" ht="12.75" customHeight="1">
      <c r="A117" s="577"/>
      <c r="B117" s="577"/>
      <c r="C117" s="577"/>
      <c r="D117" s="577"/>
      <c r="E117" s="577"/>
      <c r="F117" s="577"/>
      <c r="G117" s="577"/>
      <c r="H117" s="577"/>
      <c r="I117" s="577"/>
      <c r="J117" s="577"/>
      <c r="K117" s="577"/>
      <c r="L117" s="577"/>
      <c r="M117" s="577"/>
      <c r="N117" s="577"/>
      <c r="O117" s="577"/>
      <c r="P117" s="577"/>
      <c r="Q117" s="577"/>
      <c r="R117" s="577"/>
      <c r="S117" s="577"/>
      <c r="T117" s="577"/>
      <c r="U117" s="577"/>
      <c r="V117" s="577"/>
      <c r="W117" s="577"/>
      <c r="X117" s="577"/>
      <c r="Y117" s="577"/>
      <c r="Z117" s="577"/>
    </row>
    <row r="118" spans="1:26" ht="12.75" customHeight="1">
      <c r="A118" s="577"/>
      <c r="B118" s="577"/>
      <c r="C118" s="577"/>
      <c r="D118" s="577"/>
      <c r="E118" s="577"/>
      <c r="F118" s="577"/>
      <c r="G118" s="577"/>
      <c r="H118" s="577"/>
      <c r="I118" s="577"/>
      <c r="J118" s="577"/>
      <c r="K118" s="577"/>
      <c r="L118" s="577"/>
      <c r="M118" s="577"/>
      <c r="N118" s="577"/>
      <c r="O118" s="577"/>
      <c r="P118" s="577"/>
      <c r="Q118" s="577"/>
      <c r="R118" s="577"/>
      <c r="S118" s="577"/>
      <c r="T118" s="577"/>
      <c r="U118" s="577"/>
      <c r="V118" s="577"/>
      <c r="W118" s="577"/>
      <c r="X118" s="577"/>
      <c r="Y118" s="577"/>
      <c r="Z118" s="577"/>
    </row>
    <row r="119" spans="1:26" ht="12.75" customHeight="1">
      <c r="A119" s="577"/>
      <c r="B119" s="577"/>
      <c r="C119" s="577"/>
      <c r="D119" s="577"/>
      <c r="E119" s="577"/>
      <c r="F119" s="577"/>
      <c r="G119" s="577"/>
      <c r="H119" s="577"/>
      <c r="I119" s="577"/>
      <c r="J119" s="577"/>
      <c r="K119" s="577"/>
      <c r="L119" s="577"/>
      <c r="M119" s="577"/>
      <c r="N119" s="577"/>
      <c r="O119" s="577"/>
      <c r="P119" s="577"/>
      <c r="Q119" s="577"/>
      <c r="R119" s="577"/>
      <c r="S119" s="577"/>
      <c r="T119" s="577"/>
      <c r="U119" s="577"/>
      <c r="V119" s="577"/>
      <c r="W119" s="577"/>
      <c r="X119" s="577"/>
      <c r="Y119" s="577"/>
      <c r="Z119" s="577"/>
    </row>
    <row r="120" spans="1:26" ht="12.75" customHeight="1">
      <c r="A120" s="577"/>
      <c r="B120" s="577"/>
      <c r="C120" s="577"/>
      <c r="D120" s="577"/>
      <c r="E120" s="577"/>
      <c r="F120" s="577"/>
      <c r="G120" s="577"/>
      <c r="H120" s="577"/>
      <c r="I120" s="577"/>
      <c r="J120" s="577"/>
      <c r="K120" s="577"/>
      <c r="L120" s="577"/>
      <c r="M120" s="577"/>
      <c r="N120" s="577"/>
      <c r="O120" s="577"/>
      <c r="P120" s="577"/>
      <c r="Q120" s="577"/>
      <c r="R120" s="577"/>
      <c r="S120" s="577"/>
      <c r="T120" s="577"/>
      <c r="U120" s="577"/>
      <c r="V120" s="577"/>
      <c r="W120" s="577"/>
      <c r="X120" s="577"/>
      <c r="Y120" s="577"/>
      <c r="Z120" s="577"/>
    </row>
    <row r="121" spans="1:26" ht="12.75" customHeight="1">
      <c r="A121" s="577"/>
      <c r="B121" s="577"/>
      <c r="C121" s="577"/>
      <c r="D121" s="577"/>
      <c r="E121" s="577"/>
      <c r="F121" s="577"/>
      <c r="G121" s="577"/>
      <c r="H121" s="577"/>
      <c r="I121" s="577"/>
      <c r="J121" s="577"/>
      <c r="K121" s="577"/>
      <c r="L121" s="577"/>
      <c r="M121" s="577"/>
      <c r="N121" s="577"/>
      <c r="O121" s="577"/>
      <c r="P121" s="577"/>
      <c r="Q121" s="577"/>
      <c r="R121" s="577"/>
      <c r="S121" s="577"/>
      <c r="T121" s="577"/>
      <c r="U121" s="577"/>
      <c r="V121" s="577"/>
      <c r="W121" s="577"/>
      <c r="X121" s="577"/>
      <c r="Y121" s="577"/>
      <c r="Z121" s="577"/>
    </row>
    <row r="122" spans="1:26" ht="12.75" customHeight="1">
      <c r="A122" s="577"/>
      <c r="B122" s="577"/>
      <c r="C122" s="577"/>
      <c r="D122" s="577"/>
      <c r="E122" s="577"/>
      <c r="F122" s="577"/>
      <c r="G122" s="577"/>
      <c r="H122" s="577"/>
      <c r="I122" s="577"/>
      <c r="J122" s="577"/>
      <c r="K122" s="577"/>
      <c r="L122" s="577"/>
      <c r="M122" s="577"/>
      <c r="N122" s="577"/>
      <c r="O122" s="577"/>
      <c r="P122" s="577"/>
      <c r="Q122" s="577"/>
      <c r="R122" s="577"/>
      <c r="S122" s="577"/>
      <c r="T122" s="577"/>
      <c r="U122" s="577"/>
      <c r="V122" s="577"/>
      <c r="W122" s="577"/>
      <c r="X122" s="577"/>
      <c r="Y122" s="577"/>
      <c r="Z122" s="577"/>
    </row>
    <row r="123" spans="1:26" ht="12.75" customHeight="1">
      <c r="A123" s="577"/>
      <c r="B123" s="577"/>
      <c r="C123" s="577"/>
      <c r="D123" s="577"/>
      <c r="E123" s="577"/>
      <c r="F123" s="577"/>
      <c r="G123" s="577"/>
      <c r="H123" s="577"/>
      <c r="I123" s="577"/>
      <c r="J123" s="577"/>
      <c r="K123" s="577"/>
      <c r="L123" s="577"/>
      <c r="M123" s="577"/>
      <c r="N123" s="577"/>
      <c r="O123" s="577"/>
      <c r="P123" s="577"/>
      <c r="Q123" s="577"/>
      <c r="R123" s="577"/>
      <c r="S123" s="577"/>
      <c r="T123" s="577"/>
      <c r="U123" s="577"/>
      <c r="V123" s="577"/>
      <c r="W123" s="577"/>
      <c r="X123" s="577"/>
      <c r="Y123" s="577"/>
      <c r="Z123" s="577"/>
    </row>
    <row r="124" spans="1:26" ht="12.75" customHeight="1">
      <c r="A124" s="577"/>
      <c r="B124" s="577"/>
      <c r="C124" s="577"/>
      <c r="D124" s="577"/>
      <c r="E124" s="577"/>
      <c r="F124" s="577"/>
      <c r="G124" s="577"/>
      <c r="H124" s="577"/>
      <c r="I124" s="577"/>
      <c r="J124" s="577"/>
      <c r="K124" s="577"/>
      <c r="L124" s="577"/>
      <c r="M124" s="577"/>
      <c r="N124" s="577"/>
      <c r="O124" s="577"/>
      <c r="P124" s="577"/>
      <c r="Q124" s="577"/>
      <c r="R124" s="577"/>
      <c r="S124" s="577"/>
      <c r="T124" s="577"/>
      <c r="U124" s="577"/>
      <c r="V124" s="577"/>
      <c r="W124" s="577"/>
      <c r="X124" s="577"/>
      <c r="Y124" s="577"/>
      <c r="Z124" s="577"/>
    </row>
    <row r="125" spans="1:26" ht="12.75" customHeight="1">
      <c r="A125" s="577"/>
      <c r="B125" s="577"/>
      <c r="C125" s="577"/>
      <c r="D125" s="577"/>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row>
    <row r="126" spans="1:26" ht="12.75" customHeight="1">
      <c r="A126" s="577"/>
      <c r="B126" s="577"/>
      <c r="C126" s="577"/>
      <c r="D126" s="577"/>
      <c r="E126" s="577"/>
      <c r="F126" s="577"/>
      <c r="G126" s="577"/>
      <c r="H126" s="577"/>
      <c r="I126" s="577"/>
      <c r="J126" s="577"/>
      <c r="K126" s="577"/>
      <c r="L126" s="577"/>
      <c r="M126" s="577"/>
      <c r="N126" s="577"/>
      <c r="O126" s="577"/>
      <c r="P126" s="577"/>
      <c r="Q126" s="577"/>
      <c r="R126" s="577"/>
      <c r="S126" s="577"/>
      <c r="T126" s="577"/>
      <c r="U126" s="577"/>
      <c r="V126" s="577"/>
      <c r="W126" s="577"/>
      <c r="X126" s="577"/>
      <c r="Y126" s="577"/>
      <c r="Z126" s="577"/>
    </row>
    <row r="127" spans="1:26" ht="12.75" customHeight="1">
      <c r="A127" s="577"/>
      <c r="B127" s="577"/>
      <c r="C127" s="577"/>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7"/>
      <c r="Z127" s="577"/>
    </row>
    <row r="128" spans="1:26" ht="12.75" customHeight="1">
      <c r="A128" s="577"/>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row>
    <row r="129" spans="1:26" ht="12.75" customHeight="1">
      <c r="A129" s="577"/>
      <c r="B129" s="577"/>
      <c r="C129" s="577"/>
      <c r="D129" s="577"/>
      <c r="E129" s="577"/>
      <c r="F129" s="577"/>
      <c r="G129" s="577"/>
      <c r="H129" s="577"/>
      <c r="I129" s="577"/>
      <c r="J129" s="577"/>
      <c r="K129" s="577"/>
      <c r="L129" s="577"/>
      <c r="M129" s="577"/>
      <c r="N129" s="577"/>
      <c r="O129" s="577"/>
      <c r="P129" s="577"/>
      <c r="Q129" s="577"/>
      <c r="R129" s="577"/>
      <c r="S129" s="577"/>
      <c r="T129" s="577"/>
      <c r="U129" s="577"/>
      <c r="V129" s="577"/>
      <c r="W129" s="577"/>
      <c r="X129" s="577"/>
      <c r="Y129" s="577"/>
      <c r="Z129" s="577"/>
    </row>
    <row r="130" spans="1:26" ht="12.75" customHeight="1">
      <c r="A130" s="577"/>
      <c r="B130" s="577"/>
      <c r="C130" s="577"/>
      <c r="D130" s="577"/>
      <c r="E130" s="577"/>
      <c r="F130" s="577"/>
      <c r="G130" s="577"/>
      <c r="H130" s="577"/>
      <c r="I130" s="577"/>
      <c r="J130" s="577"/>
      <c r="K130" s="577"/>
      <c r="L130" s="577"/>
      <c r="M130" s="577"/>
      <c r="N130" s="577"/>
      <c r="O130" s="577"/>
      <c r="P130" s="577"/>
      <c r="Q130" s="577"/>
      <c r="R130" s="577"/>
      <c r="S130" s="577"/>
      <c r="T130" s="577"/>
      <c r="U130" s="577"/>
      <c r="V130" s="577"/>
      <c r="W130" s="577"/>
      <c r="X130" s="577"/>
      <c r="Y130" s="577"/>
      <c r="Z130" s="577"/>
    </row>
    <row r="131" spans="1:26" ht="12.75" customHeight="1">
      <c r="A131" s="577"/>
      <c r="B131" s="577"/>
      <c r="C131" s="577"/>
      <c r="D131" s="577"/>
      <c r="E131" s="577"/>
      <c r="F131" s="577"/>
      <c r="G131" s="577"/>
      <c r="H131" s="577"/>
      <c r="I131" s="577"/>
      <c r="J131" s="577"/>
      <c r="K131" s="577"/>
      <c r="L131" s="577"/>
      <c r="M131" s="577"/>
      <c r="N131" s="577"/>
      <c r="O131" s="577"/>
      <c r="P131" s="577"/>
      <c r="Q131" s="577"/>
      <c r="R131" s="577"/>
      <c r="S131" s="577"/>
      <c r="T131" s="577"/>
      <c r="U131" s="577"/>
      <c r="V131" s="577"/>
      <c r="W131" s="577"/>
      <c r="X131" s="577"/>
      <c r="Y131" s="577"/>
      <c r="Z131" s="577"/>
    </row>
    <row r="132" spans="1:26" ht="12.75" customHeight="1">
      <c r="A132" s="577"/>
      <c r="B132" s="577"/>
      <c r="C132" s="577"/>
      <c r="D132" s="577"/>
      <c r="E132" s="577"/>
      <c r="F132" s="577"/>
      <c r="G132" s="577"/>
      <c r="H132" s="577"/>
      <c r="I132" s="577"/>
      <c r="J132" s="577"/>
      <c r="K132" s="577"/>
      <c r="L132" s="577"/>
      <c r="M132" s="577"/>
      <c r="N132" s="577"/>
      <c r="O132" s="577"/>
      <c r="P132" s="577"/>
      <c r="Q132" s="577"/>
      <c r="R132" s="577"/>
      <c r="S132" s="577"/>
      <c r="T132" s="577"/>
      <c r="U132" s="577"/>
      <c r="V132" s="577"/>
      <c r="W132" s="577"/>
      <c r="X132" s="577"/>
      <c r="Y132" s="577"/>
      <c r="Z132" s="577"/>
    </row>
    <row r="133" spans="1:26" ht="12.75" customHeight="1">
      <c r="A133" s="577"/>
      <c r="B133" s="577"/>
      <c r="C133" s="577"/>
      <c r="D133" s="577"/>
      <c r="E133" s="577"/>
      <c r="F133" s="577"/>
      <c r="G133" s="577"/>
      <c r="H133" s="577"/>
      <c r="I133" s="577"/>
      <c r="J133" s="577"/>
      <c r="K133" s="577"/>
      <c r="L133" s="577"/>
      <c r="M133" s="577"/>
      <c r="N133" s="577"/>
      <c r="O133" s="577"/>
      <c r="P133" s="577"/>
      <c r="Q133" s="577"/>
      <c r="R133" s="577"/>
      <c r="S133" s="577"/>
      <c r="T133" s="577"/>
      <c r="U133" s="577"/>
      <c r="V133" s="577"/>
      <c r="W133" s="577"/>
      <c r="X133" s="577"/>
      <c r="Y133" s="577"/>
      <c r="Z133" s="577"/>
    </row>
    <row r="134" spans="1:26" ht="12.75" customHeight="1">
      <c r="A134" s="577"/>
      <c r="B134" s="577"/>
      <c r="C134" s="577"/>
      <c r="D134" s="577"/>
      <c r="E134" s="577"/>
      <c r="F134" s="577"/>
      <c r="G134" s="577"/>
      <c r="H134" s="577"/>
      <c r="I134" s="577"/>
      <c r="J134" s="577"/>
      <c r="K134" s="577"/>
      <c r="L134" s="577"/>
      <c r="M134" s="577"/>
      <c r="N134" s="577"/>
      <c r="O134" s="577"/>
      <c r="P134" s="577"/>
      <c r="Q134" s="577"/>
      <c r="R134" s="577"/>
      <c r="S134" s="577"/>
      <c r="T134" s="577"/>
      <c r="U134" s="577"/>
      <c r="V134" s="577"/>
      <c r="W134" s="577"/>
      <c r="X134" s="577"/>
      <c r="Y134" s="577"/>
      <c r="Z134" s="577"/>
    </row>
    <row r="135" spans="1:26" ht="12.75" customHeight="1">
      <c r="A135" s="577"/>
      <c r="B135" s="577"/>
      <c r="C135" s="577"/>
      <c r="D135" s="577"/>
      <c r="E135" s="577"/>
      <c r="F135" s="577"/>
      <c r="G135" s="577"/>
      <c r="H135" s="577"/>
      <c r="I135" s="577"/>
      <c r="J135" s="577"/>
      <c r="K135" s="577"/>
      <c r="L135" s="577"/>
      <c r="M135" s="577"/>
      <c r="N135" s="577"/>
      <c r="O135" s="577"/>
      <c r="P135" s="577"/>
      <c r="Q135" s="577"/>
      <c r="R135" s="577"/>
      <c r="S135" s="577"/>
      <c r="T135" s="577"/>
      <c r="U135" s="577"/>
      <c r="V135" s="577"/>
      <c r="W135" s="577"/>
      <c r="X135" s="577"/>
      <c r="Y135" s="577"/>
      <c r="Z135" s="577"/>
    </row>
    <row r="136" spans="1:26" ht="12.75" customHeight="1">
      <c r="A136" s="577"/>
      <c r="B136" s="577"/>
      <c r="C136" s="577"/>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row>
    <row r="137" spans="1:26" ht="12.75" customHeight="1">
      <c r="A137" s="577"/>
      <c r="B137" s="577"/>
      <c r="C137" s="577"/>
      <c r="D137" s="577"/>
      <c r="E137" s="577"/>
      <c r="F137" s="577"/>
      <c r="G137" s="577"/>
      <c r="H137" s="577"/>
      <c r="I137" s="577"/>
      <c r="J137" s="577"/>
      <c r="K137" s="577"/>
      <c r="L137" s="577"/>
      <c r="M137" s="577"/>
      <c r="N137" s="577"/>
      <c r="O137" s="577"/>
      <c r="P137" s="577"/>
      <c r="Q137" s="577"/>
      <c r="R137" s="577"/>
      <c r="S137" s="577"/>
      <c r="T137" s="577"/>
      <c r="U137" s="577"/>
      <c r="V137" s="577"/>
      <c r="W137" s="577"/>
      <c r="X137" s="577"/>
      <c r="Y137" s="577"/>
      <c r="Z137" s="577"/>
    </row>
    <row r="138" spans="1:26" ht="12.75" customHeight="1">
      <c r="A138" s="577"/>
      <c r="B138" s="577"/>
      <c r="C138" s="577"/>
      <c r="D138" s="577"/>
      <c r="E138" s="577"/>
      <c r="F138" s="577"/>
      <c r="G138" s="577"/>
      <c r="H138" s="577"/>
      <c r="I138" s="577"/>
      <c r="J138" s="577"/>
      <c r="K138" s="577"/>
      <c r="L138" s="577"/>
      <c r="M138" s="577"/>
      <c r="N138" s="577"/>
      <c r="O138" s="577"/>
      <c r="P138" s="577"/>
      <c r="Q138" s="577"/>
      <c r="R138" s="577"/>
      <c r="S138" s="577"/>
      <c r="T138" s="577"/>
      <c r="U138" s="577"/>
      <c r="V138" s="577"/>
      <c r="W138" s="577"/>
      <c r="X138" s="577"/>
      <c r="Y138" s="577"/>
      <c r="Z138" s="577"/>
    </row>
    <row r="139" spans="1:26" ht="12.75" customHeight="1">
      <c r="A139" s="577"/>
      <c r="B139" s="577"/>
      <c r="C139" s="577"/>
      <c r="D139" s="577"/>
      <c r="E139" s="577"/>
      <c r="F139" s="577"/>
      <c r="G139" s="577"/>
      <c r="H139" s="577"/>
      <c r="I139" s="577"/>
      <c r="J139" s="577"/>
      <c r="K139" s="577"/>
      <c r="L139" s="577"/>
      <c r="M139" s="577"/>
      <c r="N139" s="577"/>
      <c r="O139" s="577"/>
      <c r="P139" s="577"/>
      <c r="Q139" s="577"/>
      <c r="R139" s="577"/>
      <c r="S139" s="577"/>
      <c r="T139" s="577"/>
      <c r="U139" s="577"/>
      <c r="V139" s="577"/>
      <c r="W139" s="577"/>
      <c r="X139" s="577"/>
      <c r="Y139" s="577"/>
      <c r="Z139" s="577"/>
    </row>
    <row r="140" spans="1:26" ht="12.75" customHeight="1">
      <c r="A140" s="577"/>
      <c r="B140" s="577"/>
      <c r="C140" s="577"/>
      <c r="D140" s="577"/>
      <c r="E140" s="577"/>
      <c r="F140" s="577"/>
      <c r="G140" s="577"/>
      <c r="H140" s="577"/>
      <c r="I140" s="577"/>
      <c r="J140" s="577"/>
      <c r="K140" s="577"/>
      <c r="L140" s="577"/>
      <c r="M140" s="577"/>
      <c r="N140" s="577"/>
      <c r="O140" s="577"/>
      <c r="P140" s="577"/>
      <c r="Q140" s="577"/>
      <c r="R140" s="577"/>
      <c r="S140" s="577"/>
      <c r="T140" s="577"/>
      <c r="U140" s="577"/>
      <c r="V140" s="577"/>
      <c r="W140" s="577"/>
      <c r="X140" s="577"/>
      <c r="Y140" s="577"/>
      <c r="Z140" s="577"/>
    </row>
    <row r="141" spans="1:26" ht="12.75" customHeight="1">
      <c r="A141" s="577"/>
      <c r="B141" s="577"/>
      <c r="C141" s="577"/>
      <c r="D141" s="577"/>
      <c r="E141" s="577"/>
      <c r="F141" s="577"/>
      <c r="G141" s="577"/>
      <c r="H141" s="577"/>
      <c r="I141" s="577"/>
      <c r="J141" s="577"/>
      <c r="K141" s="577"/>
      <c r="L141" s="577"/>
      <c r="M141" s="577"/>
      <c r="N141" s="577"/>
      <c r="O141" s="577"/>
      <c r="P141" s="577"/>
      <c r="Q141" s="577"/>
      <c r="R141" s="577"/>
      <c r="S141" s="577"/>
      <c r="T141" s="577"/>
      <c r="U141" s="577"/>
      <c r="V141" s="577"/>
      <c r="W141" s="577"/>
      <c r="X141" s="577"/>
      <c r="Y141" s="577"/>
      <c r="Z141" s="577"/>
    </row>
    <row r="142" spans="1:26" ht="12.75" customHeight="1">
      <c r="A142" s="577"/>
      <c r="B142" s="577"/>
      <c r="C142" s="577"/>
      <c r="D142" s="577"/>
      <c r="E142" s="577"/>
      <c r="F142" s="577"/>
      <c r="G142" s="577"/>
      <c r="H142" s="577"/>
      <c r="I142" s="577"/>
      <c r="J142" s="577"/>
      <c r="K142" s="577"/>
      <c r="L142" s="577"/>
      <c r="M142" s="577"/>
      <c r="N142" s="577"/>
      <c r="O142" s="577"/>
      <c r="P142" s="577"/>
      <c r="Q142" s="577"/>
      <c r="R142" s="577"/>
      <c r="S142" s="577"/>
      <c r="T142" s="577"/>
      <c r="U142" s="577"/>
      <c r="V142" s="577"/>
      <c r="W142" s="577"/>
      <c r="X142" s="577"/>
      <c r="Y142" s="577"/>
      <c r="Z142" s="577"/>
    </row>
    <row r="143" spans="1:26" ht="12.75" customHeight="1">
      <c r="A143" s="577"/>
      <c r="B143" s="577"/>
      <c r="C143" s="577"/>
      <c r="D143" s="577"/>
      <c r="E143" s="577"/>
      <c r="F143" s="577"/>
      <c r="G143" s="577"/>
      <c r="H143" s="577"/>
      <c r="I143" s="577"/>
      <c r="J143" s="577"/>
      <c r="K143" s="577"/>
      <c r="L143" s="577"/>
      <c r="M143" s="577"/>
      <c r="N143" s="577"/>
      <c r="O143" s="577"/>
      <c r="P143" s="577"/>
      <c r="Q143" s="577"/>
      <c r="R143" s="577"/>
      <c r="S143" s="577"/>
      <c r="T143" s="577"/>
      <c r="U143" s="577"/>
      <c r="V143" s="577"/>
      <c r="W143" s="577"/>
      <c r="X143" s="577"/>
      <c r="Y143" s="577"/>
      <c r="Z143" s="577"/>
    </row>
    <row r="144" spans="1:26" ht="12.75" customHeight="1">
      <c r="A144" s="577"/>
      <c r="B144" s="577"/>
      <c r="C144" s="577"/>
      <c r="D144" s="577"/>
      <c r="E144" s="577"/>
      <c r="F144" s="577"/>
      <c r="G144" s="577"/>
      <c r="H144" s="577"/>
      <c r="I144" s="577"/>
      <c r="J144" s="577"/>
      <c r="K144" s="577"/>
      <c r="L144" s="577"/>
      <c r="M144" s="577"/>
      <c r="N144" s="577"/>
      <c r="O144" s="577"/>
      <c r="P144" s="577"/>
      <c r="Q144" s="577"/>
      <c r="R144" s="577"/>
      <c r="S144" s="577"/>
      <c r="T144" s="577"/>
      <c r="U144" s="577"/>
      <c r="V144" s="577"/>
      <c r="W144" s="577"/>
      <c r="X144" s="577"/>
      <c r="Y144" s="577"/>
      <c r="Z144" s="577"/>
    </row>
    <row r="145" spans="1:26" ht="12.75" customHeight="1">
      <c r="A145" s="577"/>
      <c r="B145" s="577"/>
      <c r="C145" s="577"/>
      <c r="D145" s="577"/>
      <c r="E145" s="577"/>
      <c r="F145" s="577"/>
      <c r="G145" s="577"/>
      <c r="H145" s="577"/>
      <c r="I145" s="577"/>
      <c r="J145" s="577"/>
      <c r="K145" s="577"/>
      <c r="L145" s="577"/>
      <c r="M145" s="577"/>
      <c r="N145" s="577"/>
      <c r="O145" s="577"/>
      <c r="P145" s="577"/>
      <c r="Q145" s="577"/>
      <c r="R145" s="577"/>
      <c r="S145" s="577"/>
      <c r="T145" s="577"/>
      <c r="U145" s="577"/>
      <c r="V145" s="577"/>
      <c r="W145" s="577"/>
      <c r="X145" s="577"/>
      <c r="Y145" s="577"/>
      <c r="Z145" s="577"/>
    </row>
    <row r="146" spans="1:26" ht="12.75" customHeight="1">
      <c r="A146" s="577"/>
      <c r="B146" s="577"/>
      <c r="C146" s="577"/>
      <c r="D146" s="577"/>
      <c r="E146" s="577"/>
      <c r="F146" s="577"/>
      <c r="G146" s="577"/>
      <c r="H146" s="577"/>
      <c r="I146" s="577"/>
      <c r="J146" s="577"/>
      <c r="K146" s="577"/>
      <c r="L146" s="577"/>
      <c r="M146" s="577"/>
      <c r="N146" s="577"/>
      <c r="O146" s="577"/>
      <c r="P146" s="577"/>
      <c r="Q146" s="577"/>
      <c r="R146" s="577"/>
      <c r="S146" s="577"/>
      <c r="T146" s="577"/>
      <c r="U146" s="577"/>
      <c r="V146" s="577"/>
      <c r="W146" s="577"/>
      <c r="X146" s="577"/>
      <c r="Y146" s="577"/>
      <c r="Z146" s="577"/>
    </row>
    <row r="147" spans="1:26" ht="12.75" customHeight="1">
      <c r="A147" s="577"/>
      <c r="B147" s="577"/>
      <c r="C147" s="577"/>
      <c r="D147" s="577"/>
      <c r="E147" s="577"/>
      <c r="F147" s="577"/>
      <c r="G147" s="577"/>
      <c r="H147" s="577"/>
      <c r="I147" s="577"/>
      <c r="J147" s="577"/>
      <c r="K147" s="577"/>
      <c r="L147" s="577"/>
      <c r="M147" s="577"/>
      <c r="N147" s="577"/>
      <c r="O147" s="577"/>
      <c r="P147" s="577"/>
      <c r="Q147" s="577"/>
      <c r="R147" s="577"/>
      <c r="S147" s="577"/>
      <c r="T147" s="577"/>
      <c r="U147" s="577"/>
      <c r="V147" s="577"/>
      <c r="W147" s="577"/>
      <c r="X147" s="577"/>
      <c r="Y147" s="577"/>
      <c r="Z147" s="577"/>
    </row>
    <row r="148" spans="1:26" ht="12.75" customHeight="1">
      <c r="A148" s="577"/>
      <c r="B148" s="577"/>
      <c r="C148" s="577"/>
      <c r="D148" s="577"/>
      <c r="E148" s="577"/>
      <c r="F148" s="577"/>
      <c r="G148" s="577"/>
      <c r="H148" s="577"/>
      <c r="I148" s="577"/>
      <c r="J148" s="577"/>
      <c r="K148" s="577"/>
      <c r="L148" s="577"/>
      <c r="M148" s="577"/>
      <c r="N148" s="577"/>
      <c r="O148" s="577"/>
      <c r="P148" s="577"/>
      <c r="Q148" s="577"/>
      <c r="R148" s="577"/>
      <c r="S148" s="577"/>
      <c r="T148" s="577"/>
      <c r="U148" s="577"/>
      <c r="V148" s="577"/>
      <c r="W148" s="577"/>
      <c r="X148" s="577"/>
      <c r="Y148" s="577"/>
      <c r="Z148" s="577"/>
    </row>
    <row r="149" spans="1:26" ht="12.75" customHeight="1">
      <c r="A149" s="577"/>
      <c r="B149" s="577"/>
      <c r="C149" s="577"/>
      <c r="D149" s="577"/>
      <c r="E149" s="577"/>
      <c r="F149" s="577"/>
      <c r="G149" s="577"/>
      <c r="H149" s="577"/>
      <c r="I149" s="577"/>
      <c r="J149" s="577"/>
      <c r="K149" s="577"/>
      <c r="L149" s="577"/>
      <c r="M149" s="577"/>
      <c r="N149" s="577"/>
      <c r="O149" s="577"/>
      <c r="P149" s="577"/>
      <c r="Q149" s="577"/>
      <c r="R149" s="577"/>
      <c r="S149" s="577"/>
      <c r="T149" s="577"/>
      <c r="U149" s="577"/>
      <c r="V149" s="577"/>
      <c r="W149" s="577"/>
      <c r="X149" s="577"/>
      <c r="Y149" s="577"/>
      <c r="Z149" s="577"/>
    </row>
    <row r="150" spans="1:26" ht="12.75" customHeight="1">
      <c r="A150" s="577"/>
      <c r="B150" s="577"/>
      <c r="C150" s="577"/>
      <c r="D150" s="577"/>
      <c r="E150" s="577"/>
      <c r="F150" s="577"/>
      <c r="G150" s="577"/>
      <c r="H150" s="577"/>
      <c r="I150" s="577"/>
      <c r="J150" s="577"/>
      <c r="K150" s="577"/>
      <c r="L150" s="577"/>
      <c r="M150" s="577"/>
      <c r="N150" s="577"/>
      <c r="O150" s="577"/>
      <c r="P150" s="577"/>
      <c r="Q150" s="577"/>
      <c r="R150" s="577"/>
      <c r="S150" s="577"/>
      <c r="T150" s="577"/>
      <c r="U150" s="577"/>
      <c r="V150" s="577"/>
      <c r="W150" s="577"/>
      <c r="X150" s="577"/>
      <c r="Y150" s="577"/>
      <c r="Z150" s="577"/>
    </row>
    <row r="151" spans="1:26" ht="12.75" customHeight="1">
      <c r="A151" s="577"/>
      <c r="B151" s="577"/>
      <c r="C151" s="577"/>
      <c r="D151" s="577"/>
      <c r="E151" s="577"/>
      <c r="F151" s="577"/>
      <c r="G151" s="577"/>
      <c r="H151" s="577"/>
      <c r="I151" s="577"/>
      <c r="J151" s="577"/>
      <c r="K151" s="577"/>
      <c r="L151" s="577"/>
      <c r="M151" s="577"/>
      <c r="N151" s="577"/>
      <c r="O151" s="577"/>
      <c r="P151" s="577"/>
      <c r="Q151" s="577"/>
      <c r="R151" s="577"/>
      <c r="S151" s="577"/>
      <c r="T151" s="577"/>
      <c r="U151" s="577"/>
      <c r="V151" s="577"/>
      <c r="W151" s="577"/>
      <c r="X151" s="577"/>
      <c r="Y151" s="577"/>
      <c r="Z151" s="577"/>
    </row>
    <row r="152" spans="1:26" ht="12.75" customHeight="1">
      <c r="A152" s="577"/>
      <c r="B152" s="577"/>
      <c r="C152" s="577"/>
      <c r="D152" s="577"/>
      <c r="E152" s="577"/>
      <c r="F152" s="577"/>
      <c r="G152" s="577"/>
      <c r="H152" s="577"/>
      <c r="I152" s="577"/>
      <c r="J152" s="577"/>
      <c r="K152" s="577"/>
      <c r="L152" s="577"/>
      <c r="M152" s="577"/>
      <c r="N152" s="577"/>
      <c r="O152" s="577"/>
      <c r="P152" s="577"/>
      <c r="Q152" s="577"/>
      <c r="R152" s="577"/>
      <c r="S152" s="577"/>
      <c r="T152" s="577"/>
      <c r="U152" s="577"/>
      <c r="V152" s="577"/>
      <c r="W152" s="577"/>
      <c r="X152" s="577"/>
      <c r="Y152" s="577"/>
      <c r="Z152" s="577"/>
    </row>
    <row r="153" spans="1:26" ht="12.75" customHeight="1">
      <c r="A153" s="577"/>
      <c r="B153" s="577"/>
      <c r="C153" s="577"/>
      <c r="D153" s="577"/>
      <c r="E153" s="577"/>
      <c r="F153" s="577"/>
      <c r="G153" s="577"/>
      <c r="H153" s="577"/>
      <c r="I153" s="577"/>
      <c r="J153" s="577"/>
      <c r="K153" s="577"/>
      <c r="L153" s="577"/>
      <c r="M153" s="577"/>
      <c r="N153" s="577"/>
      <c r="O153" s="577"/>
      <c r="P153" s="577"/>
      <c r="Q153" s="577"/>
      <c r="R153" s="577"/>
      <c r="S153" s="577"/>
      <c r="T153" s="577"/>
      <c r="U153" s="577"/>
      <c r="V153" s="577"/>
      <c r="W153" s="577"/>
      <c r="X153" s="577"/>
      <c r="Y153" s="577"/>
      <c r="Z153" s="577"/>
    </row>
    <row r="154" spans="1:26" ht="12.75" customHeight="1">
      <c r="A154" s="577"/>
      <c r="B154" s="577"/>
      <c r="C154" s="577"/>
      <c r="D154" s="577"/>
      <c r="E154" s="577"/>
      <c r="F154" s="577"/>
      <c r="G154" s="577"/>
      <c r="H154" s="577"/>
      <c r="I154" s="577"/>
      <c r="J154" s="577"/>
      <c r="K154" s="577"/>
      <c r="L154" s="577"/>
      <c r="M154" s="577"/>
      <c r="N154" s="577"/>
      <c r="O154" s="577"/>
      <c r="P154" s="577"/>
      <c r="Q154" s="577"/>
      <c r="R154" s="577"/>
      <c r="S154" s="577"/>
      <c r="T154" s="577"/>
      <c r="U154" s="577"/>
      <c r="V154" s="577"/>
      <c r="W154" s="577"/>
      <c r="X154" s="577"/>
      <c r="Y154" s="577"/>
      <c r="Z154" s="577"/>
    </row>
    <row r="155" spans="1:26" ht="12.75" customHeight="1">
      <c r="A155" s="577"/>
      <c r="B155" s="577"/>
      <c r="C155" s="577"/>
      <c r="D155" s="577"/>
      <c r="E155" s="577"/>
      <c r="F155" s="577"/>
      <c r="G155" s="577"/>
      <c r="H155" s="577"/>
      <c r="I155" s="577"/>
      <c r="J155" s="577"/>
      <c r="K155" s="577"/>
      <c r="L155" s="577"/>
      <c r="M155" s="577"/>
      <c r="N155" s="577"/>
      <c r="O155" s="577"/>
      <c r="P155" s="577"/>
      <c r="Q155" s="577"/>
      <c r="R155" s="577"/>
      <c r="S155" s="577"/>
      <c r="T155" s="577"/>
      <c r="U155" s="577"/>
      <c r="V155" s="577"/>
      <c r="W155" s="577"/>
      <c r="X155" s="577"/>
      <c r="Y155" s="577"/>
      <c r="Z155" s="577"/>
    </row>
    <row r="156" spans="1:26" ht="12.75" customHeight="1">
      <c r="A156" s="577"/>
      <c r="B156" s="577"/>
      <c r="C156" s="577"/>
      <c r="D156" s="577"/>
      <c r="E156" s="577"/>
      <c r="F156" s="577"/>
      <c r="G156" s="577"/>
      <c r="H156" s="577"/>
      <c r="I156" s="577"/>
      <c r="J156" s="577"/>
      <c r="K156" s="577"/>
      <c r="L156" s="577"/>
      <c r="M156" s="577"/>
      <c r="N156" s="577"/>
      <c r="O156" s="577"/>
      <c r="P156" s="577"/>
      <c r="Q156" s="577"/>
      <c r="R156" s="577"/>
      <c r="S156" s="577"/>
      <c r="T156" s="577"/>
      <c r="U156" s="577"/>
      <c r="V156" s="577"/>
      <c r="W156" s="577"/>
      <c r="X156" s="577"/>
      <c r="Y156" s="577"/>
      <c r="Z156" s="577"/>
    </row>
    <row r="157" spans="1:26" ht="12.75" customHeight="1">
      <c r="A157" s="577"/>
      <c r="B157" s="577"/>
      <c r="C157" s="577"/>
      <c r="D157" s="577"/>
      <c r="E157" s="577"/>
      <c r="F157" s="577"/>
      <c r="G157" s="577"/>
      <c r="H157" s="577"/>
      <c r="I157" s="577"/>
      <c r="J157" s="577"/>
      <c r="K157" s="577"/>
      <c r="L157" s="577"/>
      <c r="M157" s="577"/>
      <c r="N157" s="577"/>
      <c r="O157" s="577"/>
      <c r="P157" s="577"/>
      <c r="Q157" s="577"/>
      <c r="R157" s="577"/>
      <c r="S157" s="577"/>
      <c r="T157" s="577"/>
      <c r="U157" s="577"/>
      <c r="V157" s="577"/>
      <c r="W157" s="577"/>
      <c r="X157" s="577"/>
      <c r="Y157" s="577"/>
      <c r="Z157" s="577"/>
    </row>
    <row r="158" spans="1:26" ht="12.75" customHeight="1">
      <c r="A158" s="577"/>
      <c r="B158" s="577"/>
      <c r="C158" s="577"/>
      <c r="D158" s="577"/>
      <c r="E158" s="577"/>
      <c r="F158" s="577"/>
      <c r="G158" s="577"/>
      <c r="H158" s="577"/>
      <c r="I158" s="577"/>
      <c r="J158" s="577"/>
      <c r="K158" s="577"/>
      <c r="L158" s="577"/>
      <c r="M158" s="577"/>
      <c r="N158" s="577"/>
      <c r="O158" s="577"/>
      <c r="P158" s="577"/>
      <c r="Q158" s="577"/>
      <c r="R158" s="577"/>
      <c r="S158" s="577"/>
      <c r="T158" s="577"/>
      <c r="U158" s="577"/>
      <c r="V158" s="577"/>
      <c r="W158" s="577"/>
      <c r="X158" s="577"/>
      <c r="Y158" s="577"/>
      <c r="Z158" s="577"/>
    </row>
    <row r="159" spans="1:26" ht="12.75" customHeight="1">
      <c r="A159" s="577"/>
      <c r="B159" s="577"/>
      <c r="C159" s="577"/>
      <c r="D159" s="577"/>
      <c r="E159" s="577"/>
      <c r="F159" s="577"/>
      <c r="G159" s="577"/>
      <c r="H159" s="577"/>
      <c r="I159" s="577"/>
      <c r="J159" s="577"/>
      <c r="K159" s="577"/>
      <c r="L159" s="577"/>
      <c r="M159" s="577"/>
      <c r="N159" s="577"/>
      <c r="O159" s="577"/>
      <c r="P159" s="577"/>
      <c r="Q159" s="577"/>
      <c r="R159" s="577"/>
      <c r="S159" s="577"/>
      <c r="T159" s="577"/>
      <c r="U159" s="577"/>
      <c r="V159" s="577"/>
      <c r="W159" s="577"/>
      <c r="X159" s="577"/>
      <c r="Y159" s="577"/>
      <c r="Z159" s="577"/>
    </row>
    <row r="160" spans="1:26" ht="12.75" customHeight="1">
      <c r="A160" s="577"/>
      <c r="B160" s="577"/>
      <c r="C160" s="577"/>
      <c r="D160" s="577"/>
      <c r="E160" s="577"/>
      <c r="F160" s="577"/>
      <c r="G160" s="577"/>
      <c r="H160" s="577"/>
      <c r="I160" s="577"/>
      <c r="J160" s="577"/>
      <c r="K160" s="577"/>
      <c r="L160" s="577"/>
      <c r="M160" s="577"/>
      <c r="N160" s="577"/>
      <c r="O160" s="577"/>
      <c r="P160" s="577"/>
      <c r="Q160" s="577"/>
      <c r="R160" s="577"/>
      <c r="S160" s="577"/>
      <c r="T160" s="577"/>
      <c r="U160" s="577"/>
      <c r="V160" s="577"/>
      <c r="W160" s="577"/>
      <c r="X160" s="577"/>
      <c r="Y160" s="577"/>
      <c r="Z160" s="577"/>
    </row>
    <row r="161" spans="1:26" ht="12.75" customHeight="1">
      <c r="A161" s="577"/>
      <c r="B161" s="577"/>
      <c r="C161" s="577"/>
      <c r="D161" s="577"/>
      <c r="E161" s="577"/>
      <c r="F161" s="577"/>
      <c r="G161" s="577"/>
      <c r="H161" s="577"/>
      <c r="I161" s="577"/>
      <c r="J161" s="577"/>
      <c r="K161" s="577"/>
      <c r="L161" s="577"/>
      <c r="M161" s="577"/>
      <c r="N161" s="577"/>
      <c r="O161" s="577"/>
      <c r="P161" s="577"/>
      <c r="Q161" s="577"/>
      <c r="R161" s="577"/>
      <c r="S161" s="577"/>
      <c r="T161" s="577"/>
      <c r="U161" s="577"/>
      <c r="V161" s="577"/>
      <c r="W161" s="577"/>
      <c r="X161" s="577"/>
      <c r="Y161" s="577"/>
      <c r="Z161" s="577"/>
    </row>
    <row r="162" spans="1:26" ht="12.75" customHeight="1">
      <c r="A162" s="577"/>
      <c r="B162" s="577"/>
      <c r="C162" s="577"/>
      <c r="D162" s="577"/>
      <c r="E162" s="577"/>
      <c r="F162" s="577"/>
      <c r="G162" s="577"/>
      <c r="H162" s="577"/>
      <c r="I162" s="577"/>
      <c r="J162" s="577"/>
      <c r="K162" s="577"/>
      <c r="L162" s="577"/>
      <c r="M162" s="577"/>
      <c r="N162" s="577"/>
      <c r="O162" s="577"/>
      <c r="P162" s="577"/>
      <c r="Q162" s="577"/>
      <c r="R162" s="577"/>
      <c r="S162" s="577"/>
      <c r="T162" s="577"/>
      <c r="U162" s="577"/>
      <c r="V162" s="577"/>
      <c r="W162" s="577"/>
      <c r="X162" s="577"/>
      <c r="Y162" s="577"/>
      <c r="Z162" s="577"/>
    </row>
    <row r="163" spans="1:26" ht="12.75" customHeight="1">
      <c r="A163" s="577"/>
      <c r="B163" s="577"/>
      <c r="C163" s="577"/>
      <c r="D163" s="577"/>
      <c r="E163" s="577"/>
      <c r="F163" s="577"/>
      <c r="G163" s="577"/>
      <c r="H163" s="577"/>
      <c r="I163" s="577"/>
      <c r="J163" s="577"/>
      <c r="K163" s="577"/>
      <c r="L163" s="577"/>
      <c r="M163" s="577"/>
      <c r="N163" s="577"/>
      <c r="O163" s="577"/>
      <c r="P163" s="577"/>
      <c r="Q163" s="577"/>
      <c r="R163" s="577"/>
      <c r="S163" s="577"/>
      <c r="T163" s="577"/>
      <c r="U163" s="577"/>
      <c r="V163" s="577"/>
      <c r="W163" s="577"/>
      <c r="X163" s="577"/>
      <c r="Y163" s="577"/>
      <c r="Z163" s="577"/>
    </row>
    <row r="164" spans="1:26" ht="12.75" customHeight="1">
      <c r="A164" s="577"/>
      <c r="B164" s="577"/>
      <c r="C164" s="577"/>
      <c r="D164" s="577"/>
      <c r="E164" s="577"/>
      <c r="F164" s="577"/>
      <c r="G164" s="577"/>
      <c r="H164" s="577"/>
      <c r="I164" s="577"/>
      <c r="J164" s="577"/>
      <c r="K164" s="577"/>
      <c r="L164" s="577"/>
      <c r="M164" s="577"/>
      <c r="N164" s="577"/>
      <c r="O164" s="577"/>
      <c r="P164" s="577"/>
      <c r="Q164" s="577"/>
      <c r="R164" s="577"/>
      <c r="S164" s="577"/>
      <c r="T164" s="577"/>
      <c r="U164" s="577"/>
      <c r="V164" s="577"/>
      <c r="W164" s="577"/>
      <c r="X164" s="577"/>
      <c r="Y164" s="577"/>
      <c r="Z164" s="577"/>
    </row>
    <row r="165" spans="1:26" ht="12.75" customHeight="1">
      <c r="A165" s="577"/>
      <c r="B165" s="577"/>
      <c r="C165" s="577"/>
      <c r="D165" s="577"/>
      <c r="E165" s="577"/>
      <c r="F165" s="577"/>
      <c r="G165" s="577"/>
      <c r="H165" s="577"/>
      <c r="I165" s="577"/>
      <c r="J165" s="577"/>
      <c r="K165" s="577"/>
      <c r="L165" s="577"/>
      <c r="M165" s="577"/>
      <c r="N165" s="577"/>
      <c r="O165" s="577"/>
      <c r="P165" s="577"/>
      <c r="Q165" s="577"/>
      <c r="R165" s="577"/>
      <c r="S165" s="577"/>
      <c r="T165" s="577"/>
      <c r="U165" s="577"/>
      <c r="V165" s="577"/>
      <c r="W165" s="577"/>
      <c r="X165" s="577"/>
      <c r="Y165" s="577"/>
      <c r="Z165" s="577"/>
    </row>
    <row r="166" spans="1:26" ht="12.75" customHeight="1">
      <c r="A166" s="577"/>
      <c r="B166" s="577"/>
      <c r="C166" s="577"/>
      <c r="D166" s="577"/>
      <c r="E166" s="577"/>
      <c r="F166" s="577"/>
      <c r="G166" s="577"/>
      <c r="H166" s="577"/>
      <c r="I166" s="577"/>
      <c r="J166" s="577"/>
      <c r="K166" s="577"/>
      <c r="L166" s="577"/>
      <c r="M166" s="577"/>
      <c r="N166" s="577"/>
      <c r="O166" s="577"/>
      <c r="P166" s="577"/>
      <c r="Q166" s="577"/>
      <c r="R166" s="577"/>
      <c r="S166" s="577"/>
      <c r="T166" s="577"/>
      <c r="U166" s="577"/>
      <c r="V166" s="577"/>
      <c r="W166" s="577"/>
      <c r="X166" s="577"/>
      <c r="Y166" s="577"/>
      <c r="Z166" s="577"/>
    </row>
    <row r="167" spans="1:26" ht="12.75" customHeight="1">
      <c r="A167" s="577"/>
      <c r="B167" s="577"/>
      <c r="C167" s="577"/>
      <c r="D167" s="577"/>
      <c r="E167" s="577"/>
      <c r="F167" s="577"/>
      <c r="G167" s="577"/>
      <c r="H167" s="577"/>
      <c r="I167" s="577"/>
      <c r="J167" s="577"/>
      <c r="K167" s="577"/>
      <c r="L167" s="577"/>
      <c r="M167" s="577"/>
      <c r="N167" s="577"/>
      <c r="O167" s="577"/>
      <c r="P167" s="577"/>
      <c r="Q167" s="577"/>
      <c r="R167" s="577"/>
      <c r="S167" s="577"/>
      <c r="T167" s="577"/>
      <c r="U167" s="577"/>
      <c r="V167" s="577"/>
      <c r="W167" s="577"/>
      <c r="X167" s="577"/>
      <c r="Y167" s="577"/>
      <c r="Z167" s="577"/>
    </row>
    <row r="168" spans="1:26" ht="12.75" customHeight="1">
      <c r="A168" s="577"/>
      <c r="B168" s="577"/>
      <c r="C168" s="577"/>
      <c r="D168" s="577"/>
      <c r="E168" s="577"/>
      <c r="F168" s="577"/>
      <c r="G168" s="577"/>
      <c r="H168" s="577"/>
      <c r="I168" s="577"/>
      <c r="J168" s="577"/>
      <c r="K168" s="577"/>
      <c r="L168" s="577"/>
      <c r="M168" s="577"/>
      <c r="N168" s="577"/>
      <c r="O168" s="577"/>
      <c r="P168" s="577"/>
      <c r="Q168" s="577"/>
      <c r="R168" s="577"/>
      <c r="S168" s="577"/>
      <c r="T168" s="577"/>
      <c r="U168" s="577"/>
      <c r="V168" s="577"/>
      <c r="W168" s="577"/>
      <c r="X168" s="577"/>
      <c r="Y168" s="577"/>
      <c r="Z168" s="577"/>
    </row>
    <row r="169" spans="1:26" ht="12.75" customHeight="1">
      <c r="A169" s="577"/>
      <c r="B169" s="577"/>
      <c r="C169" s="577"/>
      <c r="D169" s="577"/>
      <c r="E169" s="577"/>
      <c r="F169" s="577"/>
      <c r="G169" s="577"/>
      <c r="H169" s="577"/>
      <c r="I169" s="577"/>
      <c r="J169" s="577"/>
      <c r="K169" s="577"/>
      <c r="L169" s="577"/>
      <c r="M169" s="577"/>
      <c r="N169" s="577"/>
      <c r="O169" s="577"/>
      <c r="P169" s="577"/>
      <c r="Q169" s="577"/>
      <c r="R169" s="577"/>
      <c r="S169" s="577"/>
      <c r="T169" s="577"/>
      <c r="U169" s="577"/>
      <c r="V169" s="577"/>
      <c r="W169" s="577"/>
      <c r="X169" s="577"/>
      <c r="Y169" s="577"/>
      <c r="Z169" s="577"/>
    </row>
    <row r="170" spans="1:26" ht="12.75" customHeight="1">
      <c r="A170" s="577"/>
      <c r="B170" s="577"/>
      <c r="C170" s="577"/>
      <c r="D170" s="577"/>
      <c r="E170" s="577"/>
      <c r="F170" s="577"/>
      <c r="G170" s="577"/>
      <c r="H170" s="577"/>
      <c r="I170" s="577"/>
      <c r="J170" s="577"/>
      <c r="K170" s="577"/>
      <c r="L170" s="577"/>
      <c r="M170" s="577"/>
      <c r="N170" s="577"/>
      <c r="O170" s="577"/>
      <c r="P170" s="577"/>
      <c r="Q170" s="577"/>
      <c r="R170" s="577"/>
      <c r="S170" s="577"/>
      <c r="T170" s="577"/>
      <c r="U170" s="577"/>
      <c r="V170" s="577"/>
      <c r="W170" s="577"/>
      <c r="X170" s="577"/>
      <c r="Y170" s="577"/>
      <c r="Z170" s="577"/>
    </row>
    <row r="171" spans="1:26" ht="12.75" customHeight="1">
      <c r="A171" s="577"/>
      <c r="B171" s="577"/>
      <c r="C171" s="577"/>
      <c r="D171" s="577"/>
      <c r="E171" s="577"/>
      <c r="F171" s="577"/>
      <c r="G171" s="577"/>
      <c r="H171" s="577"/>
      <c r="I171" s="577"/>
      <c r="J171" s="577"/>
      <c r="K171" s="577"/>
      <c r="L171" s="577"/>
      <c r="M171" s="577"/>
      <c r="N171" s="577"/>
      <c r="O171" s="577"/>
      <c r="P171" s="577"/>
      <c r="Q171" s="577"/>
      <c r="R171" s="577"/>
      <c r="S171" s="577"/>
      <c r="T171" s="577"/>
      <c r="U171" s="577"/>
      <c r="V171" s="577"/>
      <c r="W171" s="577"/>
      <c r="X171" s="577"/>
      <c r="Y171" s="577"/>
      <c r="Z171" s="577"/>
    </row>
    <row r="172" spans="1:26" ht="12.75" customHeight="1">
      <c r="A172" s="577"/>
      <c r="B172" s="577"/>
      <c r="C172" s="577"/>
      <c r="D172" s="577"/>
      <c r="E172" s="577"/>
      <c r="F172" s="577"/>
      <c r="G172" s="577"/>
      <c r="H172" s="577"/>
      <c r="I172" s="577"/>
      <c r="J172" s="577"/>
      <c r="K172" s="577"/>
      <c r="L172" s="577"/>
      <c r="M172" s="577"/>
      <c r="N172" s="577"/>
      <c r="O172" s="577"/>
      <c r="P172" s="577"/>
      <c r="Q172" s="577"/>
      <c r="R172" s="577"/>
      <c r="S172" s="577"/>
      <c r="T172" s="577"/>
      <c r="U172" s="577"/>
      <c r="V172" s="577"/>
      <c r="W172" s="577"/>
      <c r="X172" s="577"/>
      <c r="Y172" s="577"/>
      <c r="Z172" s="577"/>
    </row>
    <row r="173" spans="1:26" ht="12.75" customHeight="1">
      <c r="A173" s="577"/>
      <c r="B173" s="577"/>
      <c r="C173" s="577"/>
      <c r="D173" s="577"/>
      <c r="E173" s="577"/>
      <c r="F173" s="577"/>
      <c r="G173" s="577"/>
      <c r="H173" s="577"/>
      <c r="I173" s="577"/>
      <c r="J173" s="577"/>
      <c r="K173" s="577"/>
      <c r="L173" s="577"/>
      <c r="M173" s="577"/>
      <c r="N173" s="577"/>
      <c r="O173" s="577"/>
      <c r="P173" s="577"/>
      <c r="Q173" s="577"/>
      <c r="R173" s="577"/>
      <c r="S173" s="577"/>
      <c r="T173" s="577"/>
      <c r="U173" s="577"/>
      <c r="V173" s="577"/>
      <c r="W173" s="577"/>
      <c r="X173" s="577"/>
      <c r="Y173" s="577"/>
      <c r="Z173" s="577"/>
    </row>
    <row r="174" spans="1:26" ht="12.75" customHeight="1">
      <c r="A174" s="577"/>
      <c r="B174" s="577"/>
      <c r="C174" s="577"/>
      <c r="D174" s="577"/>
      <c r="E174" s="577"/>
      <c r="F174" s="577"/>
      <c r="G174" s="577"/>
      <c r="H174" s="577"/>
      <c r="I174" s="577"/>
      <c r="J174" s="577"/>
      <c r="K174" s="577"/>
      <c r="L174" s="577"/>
      <c r="M174" s="577"/>
      <c r="N174" s="577"/>
      <c r="O174" s="577"/>
      <c r="P174" s="577"/>
      <c r="Q174" s="577"/>
      <c r="R174" s="577"/>
      <c r="S174" s="577"/>
      <c r="T174" s="577"/>
      <c r="U174" s="577"/>
      <c r="V174" s="577"/>
      <c r="W174" s="577"/>
      <c r="X174" s="577"/>
      <c r="Y174" s="577"/>
      <c r="Z174" s="577"/>
    </row>
    <row r="175" spans="1:26" ht="12.75" customHeight="1">
      <c r="A175" s="577"/>
      <c r="B175" s="577"/>
      <c r="C175" s="577"/>
      <c r="D175" s="577"/>
      <c r="E175" s="577"/>
      <c r="F175" s="577"/>
      <c r="G175" s="577"/>
      <c r="H175" s="577"/>
      <c r="I175" s="577"/>
      <c r="J175" s="577"/>
      <c r="K175" s="577"/>
      <c r="L175" s="577"/>
      <c r="M175" s="577"/>
      <c r="N175" s="577"/>
      <c r="O175" s="577"/>
      <c r="P175" s="577"/>
      <c r="Q175" s="577"/>
      <c r="R175" s="577"/>
      <c r="S175" s="577"/>
      <c r="T175" s="577"/>
      <c r="U175" s="577"/>
      <c r="V175" s="577"/>
      <c r="W175" s="577"/>
      <c r="X175" s="577"/>
      <c r="Y175" s="577"/>
      <c r="Z175" s="577"/>
    </row>
    <row r="176" spans="1:26" ht="12.75" customHeight="1">
      <c r="A176" s="577"/>
      <c r="B176" s="577"/>
      <c r="C176" s="577"/>
      <c r="D176" s="577"/>
      <c r="E176" s="577"/>
      <c r="F176" s="577"/>
      <c r="G176" s="577"/>
      <c r="H176" s="577"/>
      <c r="I176" s="577"/>
      <c r="J176" s="577"/>
      <c r="K176" s="577"/>
      <c r="L176" s="577"/>
      <c r="M176" s="577"/>
      <c r="N176" s="577"/>
      <c r="O176" s="577"/>
      <c r="P176" s="577"/>
      <c r="Q176" s="577"/>
      <c r="R176" s="577"/>
      <c r="S176" s="577"/>
      <c r="T176" s="577"/>
      <c r="U176" s="577"/>
      <c r="V176" s="577"/>
      <c r="W176" s="577"/>
      <c r="X176" s="577"/>
      <c r="Y176" s="577"/>
      <c r="Z176" s="577"/>
    </row>
    <row r="177" spans="1:26" ht="12.75" customHeight="1">
      <c r="A177" s="577"/>
      <c r="B177" s="577"/>
      <c r="C177" s="577"/>
      <c r="D177" s="577"/>
      <c r="E177" s="577"/>
      <c r="F177" s="577"/>
      <c r="G177" s="577"/>
      <c r="H177" s="577"/>
      <c r="I177" s="577"/>
      <c r="J177" s="577"/>
      <c r="K177" s="577"/>
      <c r="L177" s="577"/>
      <c r="M177" s="577"/>
      <c r="N177" s="577"/>
      <c r="O177" s="577"/>
      <c r="P177" s="577"/>
      <c r="Q177" s="577"/>
      <c r="R177" s="577"/>
      <c r="S177" s="577"/>
      <c r="T177" s="577"/>
      <c r="U177" s="577"/>
      <c r="V177" s="577"/>
      <c r="W177" s="577"/>
      <c r="X177" s="577"/>
      <c r="Y177" s="577"/>
      <c r="Z177" s="577"/>
    </row>
    <row r="178" spans="1:26" ht="12.75" customHeight="1">
      <c r="A178" s="577"/>
      <c r="B178" s="577"/>
      <c r="C178" s="577"/>
      <c r="D178" s="577"/>
      <c r="E178" s="577"/>
      <c r="F178" s="577"/>
      <c r="G178" s="577"/>
      <c r="H178" s="577"/>
      <c r="I178" s="577"/>
      <c r="J178" s="577"/>
      <c r="K178" s="577"/>
      <c r="L178" s="577"/>
      <c r="M178" s="577"/>
      <c r="N178" s="577"/>
      <c r="O178" s="577"/>
      <c r="P178" s="577"/>
      <c r="Q178" s="577"/>
      <c r="R178" s="577"/>
      <c r="S178" s="577"/>
      <c r="T178" s="577"/>
      <c r="U178" s="577"/>
      <c r="V178" s="577"/>
      <c r="W178" s="577"/>
      <c r="X178" s="577"/>
      <c r="Y178" s="577"/>
      <c r="Z178" s="577"/>
    </row>
    <row r="179" spans="1:26" ht="12.75" customHeight="1">
      <c r="A179" s="577"/>
      <c r="B179" s="577"/>
      <c r="C179" s="577"/>
      <c r="D179" s="577"/>
      <c r="E179" s="577"/>
      <c r="F179" s="577"/>
      <c r="G179" s="577"/>
      <c r="H179" s="577"/>
      <c r="I179" s="577"/>
      <c r="J179" s="577"/>
      <c r="K179" s="577"/>
      <c r="L179" s="577"/>
      <c r="M179" s="577"/>
      <c r="N179" s="577"/>
      <c r="O179" s="577"/>
      <c r="P179" s="577"/>
      <c r="Q179" s="577"/>
      <c r="R179" s="577"/>
      <c r="S179" s="577"/>
      <c r="T179" s="577"/>
      <c r="U179" s="577"/>
      <c r="V179" s="577"/>
      <c r="W179" s="577"/>
      <c r="X179" s="577"/>
      <c r="Y179" s="577"/>
      <c r="Z179" s="577"/>
    </row>
    <row r="180" spans="1:26" ht="12.75" customHeight="1">
      <c r="A180" s="577"/>
      <c r="B180" s="577"/>
      <c r="C180" s="577"/>
      <c r="D180" s="577"/>
      <c r="E180" s="577"/>
      <c r="F180" s="577"/>
      <c r="G180" s="577"/>
      <c r="H180" s="577"/>
      <c r="I180" s="577"/>
      <c r="J180" s="577"/>
      <c r="K180" s="577"/>
      <c r="L180" s="577"/>
      <c r="M180" s="577"/>
      <c r="N180" s="577"/>
      <c r="O180" s="577"/>
      <c r="P180" s="577"/>
      <c r="Q180" s="577"/>
      <c r="R180" s="577"/>
      <c r="S180" s="577"/>
      <c r="T180" s="577"/>
      <c r="U180" s="577"/>
      <c r="V180" s="577"/>
      <c r="W180" s="577"/>
      <c r="X180" s="577"/>
      <c r="Y180" s="577"/>
      <c r="Z180" s="577"/>
    </row>
    <row r="181" spans="1:26" ht="12.75" customHeight="1">
      <c r="A181" s="577"/>
      <c r="B181" s="577"/>
      <c r="C181" s="577"/>
      <c r="D181" s="577"/>
      <c r="E181" s="577"/>
      <c r="F181" s="577"/>
      <c r="G181" s="577"/>
      <c r="H181" s="577"/>
      <c r="I181" s="577"/>
      <c r="J181" s="577"/>
      <c r="K181" s="577"/>
      <c r="L181" s="577"/>
      <c r="M181" s="577"/>
      <c r="N181" s="577"/>
      <c r="O181" s="577"/>
      <c r="P181" s="577"/>
      <c r="Q181" s="577"/>
      <c r="R181" s="577"/>
      <c r="S181" s="577"/>
      <c r="T181" s="577"/>
      <c r="U181" s="577"/>
      <c r="V181" s="577"/>
      <c r="W181" s="577"/>
      <c r="X181" s="577"/>
      <c r="Y181" s="577"/>
      <c r="Z181" s="577"/>
    </row>
    <row r="182" spans="1:26" ht="12.75" customHeight="1">
      <c r="A182" s="577"/>
      <c r="B182" s="577"/>
      <c r="C182" s="577"/>
      <c r="D182" s="577"/>
      <c r="E182" s="577"/>
      <c r="F182" s="577"/>
      <c r="G182" s="577"/>
      <c r="H182" s="577"/>
      <c r="I182" s="577"/>
      <c r="J182" s="577"/>
      <c r="K182" s="577"/>
      <c r="L182" s="577"/>
      <c r="M182" s="577"/>
      <c r="N182" s="577"/>
      <c r="O182" s="577"/>
      <c r="P182" s="577"/>
      <c r="Q182" s="577"/>
      <c r="R182" s="577"/>
      <c r="S182" s="577"/>
      <c r="T182" s="577"/>
      <c r="U182" s="577"/>
      <c r="V182" s="577"/>
      <c r="W182" s="577"/>
      <c r="X182" s="577"/>
      <c r="Y182" s="577"/>
      <c r="Z182" s="577"/>
    </row>
    <row r="183" spans="1:26" ht="12.75" customHeight="1">
      <c r="A183" s="577"/>
      <c r="B183" s="577"/>
      <c r="C183" s="577"/>
      <c r="D183" s="577"/>
      <c r="E183" s="577"/>
      <c r="F183" s="577"/>
      <c r="G183" s="577"/>
      <c r="H183" s="577"/>
      <c r="I183" s="577"/>
      <c r="J183" s="577"/>
      <c r="K183" s="577"/>
      <c r="L183" s="577"/>
      <c r="M183" s="577"/>
      <c r="N183" s="577"/>
      <c r="O183" s="577"/>
      <c r="P183" s="577"/>
      <c r="Q183" s="577"/>
      <c r="R183" s="577"/>
      <c r="S183" s="577"/>
      <c r="T183" s="577"/>
      <c r="U183" s="577"/>
      <c r="V183" s="577"/>
      <c r="W183" s="577"/>
      <c r="X183" s="577"/>
      <c r="Y183" s="577"/>
      <c r="Z183" s="577"/>
    </row>
    <row r="184" spans="1:26" ht="12.75" customHeight="1">
      <c r="A184" s="577"/>
      <c r="B184" s="577"/>
      <c r="C184" s="577"/>
      <c r="D184" s="577"/>
      <c r="E184" s="577"/>
      <c r="F184" s="577"/>
      <c r="G184" s="577"/>
      <c r="H184" s="577"/>
      <c r="I184" s="577"/>
      <c r="J184" s="577"/>
      <c r="K184" s="577"/>
      <c r="L184" s="577"/>
      <c r="M184" s="577"/>
      <c r="N184" s="577"/>
      <c r="O184" s="577"/>
      <c r="P184" s="577"/>
      <c r="Q184" s="577"/>
      <c r="R184" s="577"/>
      <c r="S184" s="577"/>
      <c r="T184" s="577"/>
      <c r="U184" s="577"/>
      <c r="V184" s="577"/>
      <c r="W184" s="577"/>
      <c r="X184" s="577"/>
      <c r="Y184" s="577"/>
      <c r="Z184" s="577"/>
    </row>
    <row r="185" spans="1:26" ht="12.75" customHeight="1">
      <c r="A185" s="577"/>
      <c r="B185" s="577"/>
      <c r="C185" s="577"/>
      <c r="D185" s="577"/>
      <c r="E185" s="577"/>
      <c r="F185" s="577"/>
      <c r="G185" s="577"/>
      <c r="H185" s="577"/>
      <c r="I185" s="577"/>
      <c r="J185" s="577"/>
      <c r="K185" s="577"/>
      <c r="L185" s="577"/>
      <c r="M185" s="577"/>
      <c r="N185" s="577"/>
      <c r="O185" s="577"/>
      <c r="P185" s="577"/>
      <c r="Q185" s="577"/>
      <c r="R185" s="577"/>
      <c r="S185" s="577"/>
      <c r="T185" s="577"/>
      <c r="U185" s="577"/>
      <c r="V185" s="577"/>
      <c r="W185" s="577"/>
      <c r="X185" s="577"/>
      <c r="Y185" s="577"/>
      <c r="Z185" s="577"/>
    </row>
    <row r="186" spans="1:26" ht="12.75" customHeight="1">
      <c r="A186" s="577"/>
      <c r="B186" s="577"/>
      <c r="C186" s="577"/>
      <c r="D186" s="577"/>
      <c r="E186" s="577"/>
      <c r="F186" s="577"/>
      <c r="G186" s="577"/>
      <c r="H186" s="577"/>
      <c r="I186" s="577"/>
      <c r="J186" s="577"/>
      <c r="K186" s="577"/>
      <c r="L186" s="577"/>
      <c r="M186" s="577"/>
      <c r="N186" s="577"/>
      <c r="O186" s="577"/>
      <c r="P186" s="577"/>
      <c r="Q186" s="577"/>
      <c r="R186" s="577"/>
      <c r="S186" s="577"/>
      <c r="T186" s="577"/>
      <c r="U186" s="577"/>
      <c r="V186" s="577"/>
      <c r="W186" s="577"/>
      <c r="X186" s="577"/>
      <c r="Y186" s="577"/>
      <c r="Z186" s="577"/>
    </row>
    <row r="187" spans="1:26" ht="12.75" customHeight="1">
      <c r="A187" s="577"/>
      <c r="B187" s="577"/>
      <c r="C187" s="577"/>
      <c r="D187" s="577"/>
      <c r="E187" s="577"/>
      <c r="F187" s="577"/>
      <c r="G187" s="577"/>
      <c r="H187" s="577"/>
      <c r="I187" s="577"/>
      <c r="J187" s="577"/>
      <c r="K187" s="577"/>
      <c r="L187" s="577"/>
      <c r="M187" s="577"/>
      <c r="N187" s="577"/>
      <c r="O187" s="577"/>
      <c r="P187" s="577"/>
      <c r="Q187" s="577"/>
      <c r="R187" s="577"/>
      <c r="S187" s="577"/>
      <c r="T187" s="577"/>
      <c r="U187" s="577"/>
      <c r="V187" s="577"/>
      <c r="W187" s="577"/>
      <c r="X187" s="577"/>
      <c r="Y187" s="577"/>
      <c r="Z187" s="577"/>
    </row>
    <row r="188" spans="1:26" ht="12.75" customHeight="1">
      <c r="A188" s="577"/>
      <c r="B188" s="577"/>
      <c r="C188" s="577"/>
      <c r="D188" s="577"/>
      <c r="E188" s="577"/>
      <c r="F188" s="577"/>
      <c r="G188" s="577"/>
      <c r="H188" s="577"/>
      <c r="I188" s="577"/>
      <c r="J188" s="577"/>
      <c r="K188" s="577"/>
      <c r="L188" s="577"/>
      <c r="M188" s="577"/>
      <c r="N188" s="577"/>
      <c r="O188" s="577"/>
      <c r="P188" s="577"/>
      <c r="Q188" s="577"/>
      <c r="R188" s="577"/>
      <c r="S188" s="577"/>
      <c r="T188" s="577"/>
      <c r="U188" s="577"/>
      <c r="V188" s="577"/>
      <c r="W188" s="577"/>
      <c r="X188" s="577"/>
      <c r="Y188" s="577"/>
      <c r="Z188" s="577"/>
    </row>
    <row r="189" spans="1:26" ht="12.75" customHeight="1">
      <c r="A189" s="577"/>
      <c r="B189" s="577"/>
      <c r="C189" s="577"/>
      <c r="D189" s="577"/>
      <c r="E189" s="577"/>
      <c r="F189" s="577"/>
      <c r="G189" s="577"/>
      <c r="H189" s="577"/>
      <c r="I189" s="577"/>
      <c r="J189" s="577"/>
      <c r="K189" s="577"/>
      <c r="L189" s="577"/>
      <c r="M189" s="577"/>
      <c r="N189" s="577"/>
      <c r="O189" s="577"/>
      <c r="P189" s="577"/>
      <c r="Q189" s="577"/>
      <c r="R189" s="577"/>
      <c r="S189" s="577"/>
      <c r="T189" s="577"/>
      <c r="U189" s="577"/>
      <c r="V189" s="577"/>
      <c r="W189" s="577"/>
      <c r="X189" s="577"/>
      <c r="Y189" s="577"/>
      <c r="Z189" s="577"/>
    </row>
    <row r="190" spans="1:26" ht="12.75" customHeight="1">
      <c r="A190" s="577"/>
      <c r="B190" s="577"/>
      <c r="C190" s="577"/>
      <c r="D190" s="577"/>
      <c r="E190" s="577"/>
      <c r="F190" s="577"/>
      <c r="G190" s="577"/>
      <c r="H190" s="577"/>
      <c r="I190" s="577"/>
      <c r="J190" s="577"/>
      <c r="K190" s="577"/>
      <c r="L190" s="577"/>
      <c r="M190" s="577"/>
      <c r="N190" s="577"/>
      <c r="O190" s="577"/>
      <c r="P190" s="577"/>
      <c r="Q190" s="577"/>
      <c r="R190" s="577"/>
      <c r="S190" s="577"/>
      <c r="T190" s="577"/>
      <c r="U190" s="577"/>
      <c r="V190" s="577"/>
      <c r="W190" s="577"/>
      <c r="X190" s="577"/>
      <c r="Y190" s="577"/>
      <c r="Z190" s="577"/>
    </row>
    <row r="191" spans="1:26" ht="12.75" customHeight="1">
      <c r="A191" s="577"/>
      <c r="B191" s="577"/>
      <c r="C191" s="577"/>
      <c r="D191" s="577"/>
      <c r="E191" s="577"/>
      <c r="F191" s="577"/>
      <c r="G191" s="577"/>
      <c r="H191" s="577"/>
      <c r="I191" s="577"/>
      <c r="J191" s="577"/>
      <c r="K191" s="577"/>
      <c r="L191" s="577"/>
      <c r="M191" s="577"/>
      <c r="N191" s="577"/>
      <c r="O191" s="577"/>
      <c r="P191" s="577"/>
      <c r="Q191" s="577"/>
      <c r="R191" s="577"/>
      <c r="S191" s="577"/>
      <c r="T191" s="577"/>
      <c r="U191" s="577"/>
      <c r="V191" s="577"/>
      <c r="W191" s="577"/>
      <c r="X191" s="577"/>
      <c r="Y191" s="577"/>
      <c r="Z191" s="577"/>
    </row>
    <row r="192" spans="1:26" ht="12.75" customHeight="1">
      <c r="A192" s="577"/>
      <c r="B192" s="577"/>
      <c r="C192" s="577"/>
      <c r="D192" s="577"/>
      <c r="E192" s="577"/>
      <c r="F192" s="577"/>
      <c r="G192" s="577"/>
      <c r="H192" s="577"/>
      <c r="I192" s="577"/>
      <c r="J192" s="577"/>
      <c r="K192" s="577"/>
      <c r="L192" s="577"/>
      <c r="M192" s="577"/>
      <c r="N192" s="577"/>
      <c r="O192" s="577"/>
      <c r="P192" s="577"/>
      <c r="Q192" s="577"/>
      <c r="R192" s="577"/>
      <c r="S192" s="577"/>
      <c r="T192" s="577"/>
      <c r="U192" s="577"/>
      <c r="V192" s="577"/>
      <c r="W192" s="577"/>
      <c r="X192" s="577"/>
      <c r="Y192" s="577"/>
      <c r="Z192" s="577"/>
    </row>
    <row r="193" spans="1:26" ht="12.75" customHeight="1">
      <c r="A193" s="577"/>
      <c r="B193" s="577"/>
      <c r="C193" s="577"/>
      <c r="D193" s="577"/>
      <c r="E193" s="577"/>
      <c r="F193" s="577"/>
      <c r="G193" s="577"/>
      <c r="H193" s="577"/>
      <c r="I193" s="577"/>
      <c r="J193" s="577"/>
      <c r="K193" s="577"/>
      <c r="L193" s="577"/>
      <c r="M193" s="577"/>
      <c r="N193" s="577"/>
      <c r="O193" s="577"/>
      <c r="P193" s="577"/>
      <c r="Q193" s="577"/>
      <c r="R193" s="577"/>
      <c r="S193" s="577"/>
      <c r="T193" s="577"/>
      <c r="U193" s="577"/>
      <c r="V193" s="577"/>
      <c r="W193" s="577"/>
      <c r="X193" s="577"/>
      <c r="Y193" s="577"/>
      <c r="Z193" s="577"/>
    </row>
    <row r="194" spans="1:26" ht="12.75" customHeight="1">
      <c r="A194" s="577"/>
      <c r="B194" s="577"/>
      <c r="C194" s="577"/>
      <c r="D194" s="577"/>
      <c r="E194" s="577"/>
      <c r="F194" s="577"/>
      <c r="G194" s="577"/>
      <c r="H194" s="577"/>
      <c r="I194" s="577"/>
      <c r="J194" s="577"/>
      <c r="K194" s="577"/>
      <c r="L194" s="577"/>
      <c r="M194" s="577"/>
      <c r="N194" s="577"/>
      <c r="O194" s="577"/>
      <c r="P194" s="577"/>
      <c r="Q194" s="577"/>
      <c r="R194" s="577"/>
      <c r="S194" s="577"/>
      <c r="T194" s="577"/>
      <c r="U194" s="577"/>
      <c r="V194" s="577"/>
      <c r="W194" s="577"/>
      <c r="X194" s="577"/>
      <c r="Y194" s="577"/>
      <c r="Z194" s="577"/>
    </row>
    <row r="195" spans="1:26" ht="12.75" customHeight="1">
      <c r="A195" s="577"/>
      <c r="B195" s="577"/>
      <c r="C195" s="577"/>
      <c r="D195" s="577"/>
      <c r="E195" s="577"/>
      <c r="F195" s="577"/>
      <c r="G195" s="577"/>
      <c r="H195" s="577"/>
      <c r="I195" s="577"/>
      <c r="J195" s="577"/>
      <c r="K195" s="577"/>
      <c r="L195" s="577"/>
      <c r="M195" s="577"/>
      <c r="N195" s="577"/>
      <c r="O195" s="577"/>
      <c r="P195" s="577"/>
      <c r="Q195" s="577"/>
      <c r="R195" s="577"/>
      <c r="S195" s="577"/>
      <c r="T195" s="577"/>
      <c r="U195" s="577"/>
      <c r="V195" s="577"/>
      <c r="W195" s="577"/>
      <c r="X195" s="577"/>
      <c r="Y195" s="577"/>
      <c r="Z195" s="577"/>
    </row>
    <row r="196" spans="1:26" ht="12.75" customHeight="1">
      <c r="A196" s="577"/>
      <c r="B196" s="577"/>
      <c r="C196" s="577"/>
      <c r="D196" s="577"/>
      <c r="E196" s="577"/>
      <c r="F196" s="577"/>
      <c r="G196" s="577"/>
      <c r="H196" s="577"/>
      <c r="I196" s="577"/>
      <c r="J196" s="577"/>
      <c r="K196" s="577"/>
      <c r="L196" s="577"/>
      <c r="M196" s="577"/>
      <c r="N196" s="577"/>
      <c r="O196" s="577"/>
      <c r="P196" s="577"/>
      <c r="Q196" s="577"/>
      <c r="R196" s="577"/>
      <c r="S196" s="577"/>
      <c r="T196" s="577"/>
      <c r="U196" s="577"/>
      <c r="V196" s="577"/>
      <c r="W196" s="577"/>
      <c r="X196" s="577"/>
      <c r="Y196" s="577"/>
      <c r="Z196" s="577"/>
    </row>
    <row r="197" spans="1:26" ht="12.75" customHeight="1">
      <c r="A197" s="577"/>
      <c r="B197" s="577"/>
      <c r="C197" s="577"/>
      <c r="D197" s="577"/>
      <c r="E197" s="577"/>
      <c r="F197" s="577"/>
      <c r="G197" s="577"/>
      <c r="H197" s="577"/>
      <c r="I197" s="577"/>
      <c r="J197" s="577"/>
      <c r="K197" s="577"/>
      <c r="L197" s="577"/>
      <c r="M197" s="577"/>
      <c r="N197" s="577"/>
      <c r="O197" s="577"/>
      <c r="P197" s="577"/>
      <c r="Q197" s="577"/>
      <c r="R197" s="577"/>
      <c r="S197" s="577"/>
      <c r="T197" s="577"/>
      <c r="U197" s="577"/>
      <c r="V197" s="577"/>
      <c r="W197" s="577"/>
      <c r="X197" s="577"/>
      <c r="Y197" s="577"/>
      <c r="Z197" s="577"/>
    </row>
    <row r="198" spans="1:26" ht="12.75" customHeight="1">
      <c r="A198" s="577"/>
      <c r="B198" s="577"/>
      <c r="C198" s="577"/>
      <c r="D198" s="577"/>
      <c r="E198" s="577"/>
      <c r="F198" s="577"/>
      <c r="G198" s="577"/>
      <c r="H198" s="577"/>
      <c r="I198" s="577"/>
      <c r="J198" s="577"/>
      <c r="K198" s="577"/>
      <c r="L198" s="577"/>
      <c r="M198" s="577"/>
      <c r="N198" s="577"/>
      <c r="O198" s="577"/>
      <c r="P198" s="577"/>
      <c r="Q198" s="577"/>
      <c r="R198" s="577"/>
      <c r="S198" s="577"/>
      <c r="T198" s="577"/>
      <c r="U198" s="577"/>
      <c r="V198" s="577"/>
      <c r="W198" s="577"/>
      <c r="X198" s="577"/>
      <c r="Y198" s="577"/>
      <c r="Z198" s="577"/>
    </row>
    <row r="199" spans="1:26" ht="12.75" customHeight="1">
      <c r="A199" s="577"/>
      <c r="B199" s="577"/>
      <c r="C199" s="577"/>
      <c r="D199" s="577"/>
      <c r="E199" s="577"/>
      <c r="F199" s="577"/>
      <c r="G199" s="577"/>
      <c r="H199" s="577"/>
      <c r="I199" s="577"/>
      <c r="J199" s="577"/>
      <c r="K199" s="577"/>
      <c r="L199" s="577"/>
      <c r="M199" s="577"/>
      <c r="N199" s="577"/>
      <c r="O199" s="577"/>
      <c r="P199" s="577"/>
      <c r="Q199" s="577"/>
      <c r="R199" s="577"/>
      <c r="S199" s="577"/>
      <c r="T199" s="577"/>
      <c r="U199" s="577"/>
      <c r="V199" s="577"/>
      <c r="W199" s="577"/>
      <c r="X199" s="577"/>
      <c r="Y199" s="577"/>
      <c r="Z199" s="577"/>
    </row>
    <row r="200" spans="1:26" ht="12.75" customHeight="1">
      <c r="A200" s="577"/>
      <c r="B200" s="577"/>
      <c r="C200" s="577"/>
      <c r="D200" s="577"/>
      <c r="E200" s="577"/>
      <c r="F200" s="577"/>
      <c r="G200" s="577"/>
      <c r="H200" s="577"/>
      <c r="I200" s="577"/>
      <c r="J200" s="577"/>
      <c r="K200" s="577"/>
      <c r="L200" s="577"/>
      <c r="M200" s="577"/>
      <c r="N200" s="577"/>
      <c r="O200" s="577"/>
      <c r="P200" s="577"/>
      <c r="Q200" s="577"/>
      <c r="R200" s="577"/>
      <c r="S200" s="577"/>
      <c r="T200" s="577"/>
      <c r="U200" s="577"/>
      <c r="V200" s="577"/>
      <c r="W200" s="577"/>
      <c r="X200" s="577"/>
      <c r="Y200" s="577"/>
      <c r="Z200" s="577"/>
    </row>
    <row r="201" spans="1:26" ht="12.75" customHeight="1">
      <c r="A201" s="577"/>
      <c r="B201" s="577"/>
      <c r="C201" s="577"/>
      <c r="D201" s="577"/>
      <c r="E201" s="577"/>
      <c r="F201" s="577"/>
      <c r="G201" s="577"/>
      <c r="H201" s="577"/>
      <c r="I201" s="577"/>
      <c r="J201" s="577"/>
      <c r="K201" s="577"/>
      <c r="L201" s="577"/>
      <c r="M201" s="577"/>
      <c r="N201" s="577"/>
      <c r="O201" s="577"/>
      <c r="P201" s="577"/>
      <c r="Q201" s="577"/>
      <c r="R201" s="577"/>
      <c r="S201" s="577"/>
      <c r="T201" s="577"/>
      <c r="U201" s="577"/>
      <c r="V201" s="577"/>
      <c r="W201" s="577"/>
      <c r="X201" s="577"/>
      <c r="Y201" s="577"/>
      <c r="Z201" s="577"/>
    </row>
    <row r="202" spans="1:26" ht="12.75" customHeight="1">
      <c r="A202" s="577"/>
      <c r="B202" s="577"/>
      <c r="C202" s="577"/>
      <c r="D202" s="577"/>
      <c r="E202" s="577"/>
      <c r="F202" s="577"/>
      <c r="G202" s="577"/>
      <c r="H202" s="577"/>
      <c r="I202" s="577"/>
      <c r="J202" s="577"/>
      <c r="K202" s="577"/>
      <c r="L202" s="577"/>
      <c r="M202" s="577"/>
      <c r="N202" s="577"/>
      <c r="O202" s="577"/>
      <c r="P202" s="577"/>
      <c r="Q202" s="577"/>
      <c r="R202" s="577"/>
      <c r="S202" s="577"/>
      <c r="T202" s="577"/>
      <c r="U202" s="577"/>
      <c r="V202" s="577"/>
      <c r="W202" s="577"/>
      <c r="X202" s="577"/>
      <c r="Y202" s="577"/>
      <c r="Z202" s="577"/>
    </row>
    <row r="203" spans="1:26" ht="12.75" customHeight="1">
      <c r="A203" s="577"/>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row>
    <row r="204" spans="1:26" ht="12.75" customHeight="1">
      <c r="A204" s="577"/>
      <c r="B204" s="577"/>
      <c r="C204" s="577"/>
      <c r="D204" s="577"/>
      <c r="E204" s="577"/>
      <c r="F204" s="577"/>
      <c r="G204" s="577"/>
      <c r="H204" s="577"/>
      <c r="I204" s="577"/>
      <c r="J204" s="577"/>
      <c r="K204" s="577"/>
      <c r="L204" s="577"/>
      <c r="M204" s="577"/>
      <c r="N204" s="577"/>
      <c r="O204" s="577"/>
      <c r="P204" s="577"/>
      <c r="Q204" s="577"/>
      <c r="R204" s="577"/>
      <c r="S204" s="577"/>
      <c r="T204" s="577"/>
      <c r="U204" s="577"/>
      <c r="V204" s="577"/>
      <c r="W204" s="577"/>
      <c r="X204" s="577"/>
      <c r="Y204" s="577"/>
      <c r="Z204" s="577"/>
    </row>
    <row r="205" spans="1:26" ht="12.75" customHeight="1">
      <c r="A205" s="577"/>
      <c r="B205" s="577"/>
      <c r="C205" s="577"/>
      <c r="D205" s="577"/>
      <c r="E205" s="577"/>
      <c r="F205" s="577"/>
      <c r="G205" s="577"/>
      <c r="H205" s="577"/>
      <c r="I205" s="577"/>
      <c r="J205" s="577"/>
      <c r="K205" s="577"/>
      <c r="L205" s="577"/>
      <c r="M205" s="577"/>
      <c r="N205" s="577"/>
      <c r="O205" s="577"/>
      <c r="P205" s="577"/>
      <c r="Q205" s="577"/>
      <c r="R205" s="577"/>
      <c r="S205" s="577"/>
      <c r="T205" s="577"/>
      <c r="U205" s="577"/>
      <c r="V205" s="577"/>
      <c r="W205" s="577"/>
      <c r="X205" s="577"/>
      <c r="Y205" s="577"/>
      <c r="Z205" s="577"/>
    </row>
    <row r="206" spans="1:26" ht="12.75" customHeight="1">
      <c r="A206" s="577"/>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row>
    <row r="207" spans="1:26" ht="12.75" customHeight="1">
      <c r="A207" s="577"/>
      <c r="B207" s="577"/>
      <c r="C207" s="577"/>
      <c r="D207" s="577"/>
      <c r="E207" s="577"/>
      <c r="F207" s="577"/>
      <c r="G207" s="577"/>
      <c r="H207" s="577"/>
      <c r="I207" s="577"/>
      <c r="J207" s="577"/>
      <c r="K207" s="577"/>
      <c r="L207" s="577"/>
      <c r="M207" s="577"/>
      <c r="N207" s="577"/>
      <c r="O207" s="577"/>
      <c r="P207" s="577"/>
      <c r="Q207" s="577"/>
      <c r="R207" s="577"/>
      <c r="S207" s="577"/>
      <c r="T207" s="577"/>
      <c r="U207" s="577"/>
      <c r="V207" s="577"/>
      <c r="W207" s="577"/>
      <c r="X207" s="577"/>
      <c r="Y207" s="577"/>
      <c r="Z207" s="577"/>
    </row>
    <row r="208" spans="1:26" ht="12.75" customHeight="1">
      <c r="A208" s="577"/>
      <c r="B208" s="577"/>
      <c r="C208" s="577"/>
      <c r="D208" s="577"/>
      <c r="E208" s="577"/>
      <c r="F208" s="577"/>
      <c r="G208" s="577"/>
      <c r="H208" s="577"/>
      <c r="I208" s="577"/>
      <c r="J208" s="577"/>
      <c r="K208" s="577"/>
      <c r="L208" s="577"/>
      <c r="M208" s="577"/>
      <c r="N208" s="577"/>
      <c r="O208" s="577"/>
      <c r="P208" s="577"/>
      <c r="Q208" s="577"/>
      <c r="R208" s="577"/>
      <c r="S208" s="577"/>
      <c r="T208" s="577"/>
      <c r="U208" s="577"/>
      <c r="V208" s="577"/>
      <c r="W208" s="577"/>
      <c r="X208" s="577"/>
      <c r="Y208" s="577"/>
      <c r="Z208" s="577"/>
    </row>
    <row r="209" spans="1:26" ht="12.75" customHeight="1">
      <c r="A209" s="577"/>
      <c r="B209" s="577"/>
      <c r="C209" s="577"/>
      <c r="D209" s="577"/>
      <c r="E209" s="577"/>
      <c r="F209" s="577"/>
      <c r="G209" s="577"/>
      <c r="H209" s="577"/>
      <c r="I209" s="577"/>
      <c r="J209" s="577"/>
      <c r="K209" s="577"/>
      <c r="L209" s="577"/>
      <c r="M209" s="577"/>
      <c r="N209" s="577"/>
      <c r="O209" s="577"/>
      <c r="P209" s="577"/>
      <c r="Q209" s="577"/>
      <c r="R209" s="577"/>
      <c r="S209" s="577"/>
      <c r="T209" s="577"/>
      <c r="U209" s="577"/>
      <c r="V209" s="577"/>
      <c r="W209" s="577"/>
      <c r="X209" s="577"/>
      <c r="Y209" s="577"/>
      <c r="Z209" s="577"/>
    </row>
    <row r="210" spans="1:26" ht="12.75" customHeight="1">
      <c r="A210" s="577"/>
      <c r="B210" s="577"/>
      <c r="C210" s="577"/>
      <c r="D210" s="577"/>
      <c r="E210" s="577"/>
      <c r="F210" s="577"/>
      <c r="G210" s="577"/>
      <c r="H210" s="577"/>
      <c r="I210" s="577"/>
      <c r="J210" s="577"/>
      <c r="K210" s="577"/>
      <c r="L210" s="577"/>
      <c r="M210" s="577"/>
      <c r="N210" s="577"/>
      <c r="O210" s="577"/>
      <c r="P210" s="577"/>
      <c r="Q210" s="577"/>
      <c r="R210" s="577"/>
      <c r="S210" s="577"/>
      <c r="T210" s="577"/>
      <c r="U210" s="577"/>
      <c r="V210" s="577"/>
      <c r="W210" s="577"/>
      <c r="X210" s="577"/>
      <c r="Y210" s="577"/>
      <c r="Z210" s="577"/>
    </row>
    <row r="211" spans="1:26" ht="12.75" customHeight="1">
      <c r="A211" s="577"/>
      <c r="B211" s="577"/>
      <c r="C211" s="577"/>
      <c r="D211" s="577"/>
      <c r="E211" s="577"/>
      <c r="F211" s="577"/>
      <c r="G211" s="577"/>
      <c r="H211" s="577"/>
      <c r="I211" s="577"/>
      <c r="J211" s="577"/>
      <c r="K211" s="577"/>
      <c r="L211" s="577"/>
      <c r="M211" s="577"/>
      <c r="N211" s="577"/>
      <c r="O211" s="577"/>
      <c r="P211" s="577"/>
      <c r="Q211" s="577"/>
      <c r="R211" s="577"/>
      <c r="S211" s="577"/>
      <c r="T211" s="577"/>
      <c r="U211" s="577"/>
      <c r="V211" s="577"/>
      <c r="W211" s="577"/>
      <c r="X211" s="577"/>
      <c r="Y211" s="577"/>
      <c r="Z211" s="577"/>
    </row>
    <row r="212" spans="1:26" ht="12.75" customHeight="1">
      <c r="A212" s="577"/>
      <c r="B212" s="577"/>
      <c r="C212" s="577"/>
      <c r="D212" s="577"/>
      <c r="E212" s="577"/>
      <c r="F212" s="577"/>
      <c r="G212" s="577"/>
      <c r="H212" s="577"/>
      <c r="I212" s="577"/>
      <c r="J212" s="577"/>
      <c r="K212" s="577"/>
      <c r="L212" s="577"/>
      <c r="M212" s="577"/>
      <c r="N212" s="577"/>
      <c r="O212" s="577"/>
      <c r="P212" s="577"/>
      <c r="Q212" s="577"/>
      <c r="R212" s="577"/>
      <c r="S212" s="577"/>
      <c r="T212" s="577"/>
      <c r="U212" s="577"/>
      <c r="V212" s="577"/>
      <c r="W212" s="577"/>
      <c r="X212" s="577"/>
      <c r="Y212" s="577"/>
      <c r="Z212" s="577"/>
    </row>
    <row r="213" spans="1:26" ht="12.75" customHeight="1">
      <c r="A213" s="577"/>
      <c r="B213" s="577"/>
      <c r="C213" s="577"/>
      <c r="D213" s="577"/>
      <c r="E213" s="577"/>
      <c r="F213" s="577"/>
      <c r="G213" s="577"/>
      <c r="H213" s="577"/>
      <c r="I213" s="577"/>
      <c r="J213" s="577"/>
      <c r="K213" s="577"/>
      <c r="L213" s="577"/>
      <c r="M213" s="577"/>
      <c r="N213" s="577"/>
      <c r="O213" s="577"/>
      <c r="P213" s="577"/>
      <c r="Q213" s="577"/>
      <c r="R213" s="577"/>
      <c r="S213" s="577"/>
      <c r="T213" s="577"/>
      <c r="U213" s="577"/>
      <c r="V213" s="577"/>
      <c r="W213" s="577"/>
      <c r="X213" s="577"/>
      <c r="Y213" s="577"/>
      <c r="Z213" s="577"/>
    </row>
    <row r="214" spans="1:26" ht="12.75" customHeight="1">
      <c r="A214" s="577"/>
      <c r="B214" s="577"/>
      <c r="C214" s="577"/>
      <c r="D214" s="577"/>
      <c r="E214" s="577"/>
      <c r="F214" s="577"/>
      <c r="G214" s="577"/>
      <c r="H214" s="577"/>
      <c r="I214" s="577"/>
      <c r="J214" s="577"/>
      <c r="K214" s="577"/>
      <c r="L214" s="577"/>
      <c r="M214" s="577"/>
      <c r="N214" s="577"/>
      <c r="O214" s="577"/>
      <c r="P214" s="577"/>
      <c r="Q214" s="577"/>
      <c r="R214" s="577"/>
      <c r="S214" s="577"/>
      <c r="T214" s="577"/>
      <c r="U214" s="577"/>
      <c r="V214" s="577"/>
      <c r="W214" s="577"/>
      <c r="X214" s="577"/>
      <c r="Y214" s="577"/>
      <c r="Z214" s="577"/>
    </row>
    <row r="215" spans="1:26" ht="12.75" customHeight="1">
      <c r="A215" s="577"/>
      <c r="B215" s="577"/>
      <c r="C215" s="577"/>
      <c r="D215" s="577"/>
      <c r="E215" s="577"/>
      <c r="F215" s="577"/>
      <c r="G215" s="577"/>
      <c r="H215" s="577"/>
      <c r="I215" s="577"/>
      <c r="J215" s="577"/>
      <c r="K215" s="577"/>
      <c r="L215" s="577"/>
      <c r="M215" s="577"/>
      <c r="N215" s="577"/>
      <c r="O215" s="577"/>
      <c r="P215" s="577"/>
      <c r="Q215" s="577"/>
      <c r="R215" s="577"/>
      <c r="S215" s="577"/>
      <c r="T215" s="577"/>
      <c r="U215" s="577"/>
      <c r="V215" s="577"/>
      <c r="W215" s="577"/>
      <c r="X215" s="577"/>
      <c r="Y215" s="577"/>
      <c r="Z215" s="577"/>
    </row>
    <row r="216" spans="1:26" ht="12.75" customHeight="1">
      <c r="A216" s="577"/>
      <c r="B216" s="577"/>
      <c r="C216" s="577"/>
      <c r="D216" s="577"/>
      <c r="E216" s="577"/>
      <c r="F216" s="577"/>
      <c r="G216" s="577"/>
      <c r="H216" s="577"/>
      <c r="I216" s="577"/>
      <c r="J216" s="577"/>
      <c r="K216" s="577"/>
      <c r="L216" s="577"/>
      <c r="M216" s="577"/>
      <c r="N216" s="577"/>
      <c r="O216" s="577"/>
      <c r="P216" s="577"/>
      <c r="Q216" s="577"/>
      <c r="R216" s="577"/>
      <c r="S216" s="577"/>
      <c r="T216" s="577"/>
      <c r="U216" s="577"/>
      <c r="V216" s="577"/>
      <c r="W216" s="577"/>
      <c r="X216" s="577"/>
      <c r="Y216" s="577"/>
      <c r="Z216" s="577"/>
    </row>
    <row r="217" spans="1:26" ht="12.75" customHeight="1">
      <c r="A217" s="577"/>
      <c r="B217" s="577"/>
      <c r="C217" s="577"/>
      <c r="D217" s="577"/>
      <c r="E217" s="577"/>
      <c r="F217" s="577"/>
      <c r="G217" s="577"/>
      <c r="H217" s="577"/>
      <c r="I217" s="577"/>
      <c r="J217" s="577"/>
      <c r="K217" s="577"/>
      <c r="L217" s="577"/>
      <c r="M217" s="577"/>
      <c r="N217" s="577"/>
      <c r="O217" s="577"/>
      <c r="P217" s="577"/>
      <c r="Q217" s="577"/>
      <c r="R217" s="577"/>
      <c r="S217" s="577"/>
      <c r="T217" s="577"/>
      <c r="U217" s="577"/>
      <c r="V217" s="577"/>
      <c r="W217" s="577"/>
      <c r="X217" s="577"/>
      <c r="Y217" s="577"/>
      <c r="Z217" s="577"/>
    </row>
    <row r="218" spans="1:26" ht="12.75" customHeight="1">
      <c r="A218" s="577"/>
      <c r="B218" s="577"/>
      <c r="C218" s="577"/>
      <c r="D218" s="577"/>
      <c r="E218" s="577"/>
      <c r="F218" s="577"/>
      <c r="G218" s="577"/>
      <c r="H218" s="577"/>
      <c r="I218" s="577"/>
      <c r="J218" s="577"/>
      <c r="K218" s="577"/>
      <c r="L218" s="577"/>
      <c r="M218" s="577"/>
      <c r="N218" s="577"/>
      <c r="O218" s="577"/>
      <c r="P218" s="577"/>
      <c r="Q218" s="577"/>
      <c r="R218" s="577"/>
      <c r="S218" s="577"/>
      <c r="T218" s="577"/>
      <c r="U218" s="577"/>
      <c r="V218" s="577"/>
      <c r="W218" s="577"/>
      <c r="X218" s="577"/>
      <c r="Y218" s="577"/>
      <c r="Z218" s="577"/>
    </row>
    <row r="219" spans="1:26" ht="12.75" customHeight="1">
      <c r="A219" s="577"/>
      <c r="B219" s="577"/>
      <c r="C219" s="577"/>
      <c r="D219" s="577"/>
      <c r="E219" s="577"/>
      <c r="F219" s="577"/>
      <c r="G219" s="577"/>
      <c r="H219" s="577"/>
      <c r="I219" s="577"/>
      <c r="J219" s="577"/>
      <c r="K219" s="577"/>
      <c r="L219" s="577"/>
      <c r="M219" s="577"/>
      <c r="N219" s="577"/>
      <c r="O219" s="577"/>
      <c r="P219" s="577"/>
      <c r="Q219" s="577"/>
      <c r="R219" s="577"/>
      <c r="S219" s="577"/>
      <c r="T219" s="577"/>
      <c r="U219" s="577"/>
      <c r="V219" s="577"/>
      <c r="W219" s="577"/>
      <c r="X219" s="577"/>
      <c r="Y219" s="577"/>
      <c r="Z219" s="577"/>
    </row>
    <row r="220" spans="1:26" ht="12.75" customHeight="1">
      <c r="A220" s="577"/>
      <c r="B220" s="577"/>
      <c r="C220" s="577"/>
      <c r="D220" s="577"/>
      <c r="E220" s="577"/>
      <c r="F220" s="577"/>
      <c r="G220" s="577"/>
      <c r="H220" s="577"/>
      <c r="I220" s="577"/>
      <c r="J220" s="577"/>
      <c r="K220" s="577"/>
      <c r="L220" s="577"/>
      <c r="M220" s="577"/>
      <c r="N220" s="577"/>
      <c r="O220" s="577"/>
      <c r="P220" s="577"/>
      <c r="Q220" s="577"/>
      <c r="R220" s="577"/>
      <c r="S220" s="577"/>
      <c r="T220" s="577"/>
      <c r="U220" s="577"/>
      <c r="V220" s="577"/>
      <c r="W220" s="577"/>
      <c r="X220" s="577"/>
      <c r="Y220" s="577"/>
      <c r="Z220" s="577"/>
    </row>
    <row r="221" spans="1:26" ht="12.75" customHeight="1">
      <c r="A221" s="577"/>
      <c r="B221" s="577"/>
      <c r="C221" s="577"/>
      <c r="D221" s="577"/>
      <c r="E221" s="577"/>
      <c r="F221" s="577"/>
      <c r="G221" s="577"/>
      <c r="H221" s="577"/>
      <c r="I221" s="577"/>
      <c r="J221" s="577"/>
      <c r="K221" s="577"/>
      <c r="L221" s="577"/>
      <c r="M221" s="577"/>
      <c r="N221" s="577"/>
      <c r="O221" s="577"/>
      <c r="P221" s="577"/>
      <c r="Q221" s="577"/>
      <c r="R221" s="577"/>
      <c r="S221" s="577"/>
      <c r="T221" s="577"/>
      <c r="U221" s="577"/>
      <c r="V221" s="577"/>
      <c r="W221" s="577"/>
      <c r="X221" s="577"/>
      <c r="Y221" s="577"/>
      <c r="Z221" s="577"/>
    </row>
    <row r="222" spans="1:26" ht="12.75" customHeight="1">
      <c r="A222" s="577"/>
      <c r="B222" s="577"/>
      <c r="C222" s="577"/>
      <c r="D222" s="577"/>
      <c r="E222" s="577"/>
      <c r="F222" s="577"/>
      <c r="G222" s="577"/>
      <c r="H222" s="577"/>
      <c r="I222" s="577"/>
      <c r="J222" s="577"/>
      <c r="K222" s="577"/>
      <c r="L222" s="577"/>
      <c r="M222" s="577"/>
      <c r="N222" s="577"/>
      <c r="O222" s="577"/>
      <c r="P222" s="577"/>
      <c r="Q222" s="577"/>
      <c r="R222" s="577"/>
      <c r="S222" s="577"/>
      <c r="T222" s="577"/>
      <c r="U222" s="577"/>
      <c r="V222" s="577"/>
      <c r="W222" s="577"/>
      <c r="X222" s="577"/>
      <c r="Y222" s="577"/>
      <c r="Z222" s="577"/>
    </row>
    <row r="223" spans="1:26" ht="12.75" customHeight="1">
      <c r="A223" s="577"/>
      <c r="B223" s="577"/>
      <c r="C223" s="577"/>
      <c r="D223" s="577"/>
      <c r="E223" s="577"/>
      <c r="F223" s="577"/>
      <c r="G223" s="577"/>
      <c r="H223" s="577"/>
      <c r="I223" s="577"/>
      <c r="J223" s="577"/>
      <c r="K223" s="577"/>
      <c r="L223" s="577"/>
      <c r="M223" s="577"/>
      <c r="N223" s="577"/>
      <c r="O223" s="577"/>
      <c r="P223" s="577"/>
      <c r="Q223" s="577"/>
      <c r="R223" s="577"/>
      <c r="S223" s="577"/>
      <c r="T223" s="577"/>
      <c r="U223" s="577"/>
      <c r="V223" s="577"/>
      <c r="W223" s="577"/>
      <c r="X223" s="577"/>
      <c r="Y223" s="577"/>
      <c r="Z223" s="577"/>
    </row>
    <row r="224" spans="1:26" ht="12.75" customHeight="1">
      <c r="A224" s="577"/>
      <c r="B224" s="577"/>
      <c r="C224" s="577"/>
      <c r="D224" s="577"/>
      <c r="E224" s="577"/>
      <c r="F224" s="577"/>
      <c r="G224" s="577"/>
      <c r="H224" s="577"/>
      <c r="I224" s="577"/>
      <c r="J224" s="577"/>
      <c r="K224" s="577"/>
      <c r="L224" s="577"/>
      <c r="M224" s="577"/>
      <c r="N224" s="577"/>
      <c r="O224" s="577"/>
      <c r="P224" s="577"/>
      <c r="Q224" s="577"/>
      <c r="R224" s="577"/>
      <c r="S224" s="577"/>
      <c r="T224" s="577"/>
      <c r="U224" s="577"/>
      <c r="V224" s="577"/>
      <c r="W224" s="577"/>
      <c r="X224" s="577"/>
      <c r="Y224" s="577"/>
      <c r="Z224" s="577"/>
    </row>
    <row r="225" spans="1:26" ht="12.75" customHeight="1">
      <c r="A225" s="577"/>
      <c r="B225" s="577"/>
      <c r="C225" s="577"/>
      <c r="D225" s="577"/>
      <c r="E225" s="577"/>
      <c r="F225" s="577"/>
      <c r="G225" s="577"/>
      <c r="H225" s="577"/>
      <c r="I225" s="577"/>
      <c r="J225" s="577"/>
      <c r="K225" s="577"/>
      <c r="L225" s="577"/>
      <c r="M225" s="577"/>
      <c r="N225" s="577"/>
      <c r="O225" s="577"/>
      <c r="P225" s="577"/>
      <c r="Q225" s="577"/>
      <c r="R225" s="577"/>
      <c r="S225" s="577"/>
      <c r="T225" s="577"/>
      <c r="U225" s="577"/>
      <c r="V225" s="577"/>
      <c r="W225" s="577"/>
      <c r="X225" s="577"/>
      <c r="Y225" s="577"/>
      <c r="Z225" s="577"/>
    </row>
    <row r="226" spans="1:26" ht="12.75" customHeight="1">
      <c r="A226" s="577"/>
      <c r="B226" s="577"/>
      <c r="C226" s="577"/>
      <c r="D226" s="577"/>
      <c r="E226" s="577"/>
      <c r="F226" s="577"/>
      <c r="G226" s="577"/>
      <c r="H226" s="577"/>
      <c r="I226" s="577"/>
      <c r="J226" s="577"/>
      <c r="K226" s="577"/>
      <c r="L226" s="577"/>
      <c r="M226" s="577"/>
      <c r="N226" s="577"/>
      <c r="O226" s="577"/>
      <c r="P226" s="577"/>
      <c r="Q226" s="577"/>
      <c r="R226" s="577"/>
      <c r="S226" s="577"/>
      <c r="T226" s="577"/>
      <c r="U226" s="577"/>
      <c r="V226" s="577"/>
      <c r="W226" s="577"/>
      <c r="X226" s="577"/>
      <c r="Y226" s="577"/>
      <c r="Z226" s="577"/>
    </row>
    <row r="227" spans="1:26" ht="12.75" customHeight="1">
      <c r="A227" s="577"/>
      <c r="B227" s="577"/>
      <c r="C227" s="577"/>
      <c r="D227" s="577"/>
      <c r="E227" s="577"/>
      <c r="F227" s="577"/>
      <c r="G227" s="577"/>
      <c r="H227" s="577"/>
      <c r="I227" s="577"/>
      <c r="J227" s="577"/>
      <c r="K227" s="577"/>
      <c r="L227" s="577"/>
      <c r="M227" s="577"/>
      <c r="N227" s="577"/>
      <c r="O227" s="577"/>
      <c r="P227" s="577"/>
      <c r="Q227" s="577"/>
      <c r="R227" s="577"/>
      <c r="S227" s="577"/>
      <c r="T227" s="577"/>
      <c r="U227" s="577"/>
      <c r="V227" s="577"/>
      <c r="W227" s="577"/>
      <c r="X227" s="577"/>
      <c r="Y227" s="577"/>
      <c r="Z227" s="577"/>
    </row>
    <row r="228" spans="1:26" ht="12.75" customHeight="1">
      <c r="A228" s="577"/>
      <c r="B228" s="577"/>
      <c r="C228" s="577"/>
      <c r="D228" s="577"/>
      <c r="E228" s="577"/>
      <c r="F228" s="577"/>
      <c r="G228" s="577"/>
      <c r="H228" s="577"/>
      <c r="I228" s="577"/>
      <c r="J228" s="577"/>
      <c r="K228" s="577"/>
      <c r="L228" s="577"/>
      <c r="M228" s="577"/>
      <c r="N228" s="577"/>
      <c r="O228" s="577"/>
      <c r="P228" s="577"/>
      <c r="Q228" s="577"/>
      <c r="R228" s="577"/>
      <c r="S228" s="577"/>
      <c r="T228" s="577"/>
      <c r="U228" s="577"/>
      <c r="V228" s="577"/>
      <c r="W228" s="577"/>
      <c r="X228" s="577"/>
      <c r="Y228" s="577"/>
      <c r="Z228" s="577"/>
    </row>
    <row r="229" spans="1:26" ht="12.75" customHeight="1">
      <c r="A229" s="577"/>
      <c r="B229" s="577"/>
      <c r="C229" s="577"/>
      <c r="D229" s="577"/>
      <c r="E229" s="577"/>
      <c r="F229" s="577"/>
      <c r="G229" s="577"/>
      <c r="H229" s="577"/>
      <c r="I229" s="577"/>
      <c r="J229" s="577"/>
      <c r="K229" s="577"/>
      <c r="L229" s="577"/>
      <c r="M229" s="577"/>
      <c r="N229" s="577"/>
      <c r="O229" s="577"/>
      <c r="P229" s="577"/>
      <c r="Q229" s="577"/>
      <c r="R229" s="577"/>
      <c r="S229" s="577"/>
      <c r="T229" s="577"/>
      <c r="U229" s="577"/>
      <c r="V229" s="577"/>
      <c r="W229" s="577"/>
      <c r="X229" s="577"/>
      <c r="Y229" s="577"/>
      <c r="Z229" s="577"/>
    </row>
    <row r="230" spans="1:26" ht="12.75" customHeight="1">
      <c r="A230" s="577"/>
      <c r="B230" s="577"/>
      <c r="C230" s="577"/>
      <c r="D230" s="577"/>
      <c r="E230" s="577"/>
      <c r="F230" s="577"/>
      <c r="G230" s="577"/>
      <c r="H230" s="577"/>
      <c r="I230" s="577"/>
      <c r="J230" s="577"/>
      <c r="K230" s="577"/>
      <c r="L230" s="577"/>
      <c r="M230" s="577"/>
      <c r="N230" s="577"/>
      <c r="O230" s="577"/>
      <c r="P230" s="577"/>
      <c r="Q230" s="577"/>
      <c r="R230" s="577"/>
      <c r="S230" s="577"/>
      <c r="T230" s="577"/>
      <c r="U230" s="577"/>
      <c r="V230" s="577"/>
      <c r="W230" s="577"/>
      <c r="X230" s="577"/>
      <c r="Y230" s="577"/>
      <c r="Z230" s="577"/>
    </row>
    <row r="231" spans="1:26" ht="12.75" customHeight="1">
      <c r="A231" s="577"/>
      <c r="B231" s="577"/>
      <c r="C231" s="577"/>
      <c r="D231" s="577"/>
      <c r="E231" s="577"/>
      <c r="F231" s="577"/>
      <c r="G231" s="577"/>
      <c r="H231" s="577"/>
      <c r="I231" s="577"/>
      <c r="J231" s="577"/>
      <c r="K231" s="577"/>
      <c r="L231" s="577"/>
      <c r="M231" s="577"/>
      <c r="N231" s="577"/>
      <c r="O231" s="577"/>
      <c r="P231" s="577"/>
      <c r="Q231" s="577"/>
      <c r="R231" s="577"/>
      <c r="S231" s="577"/>
      <c r="T231" s="577"/>
      <c r="U231" s="577"/>
      <c r="V231" s="577"/>
      <c r="W231" s="577"/>
      <c r="X231" s="577"/>
      <c r="Y231" s="577"/>
      <c r="Z231" s="577"/>
    </row>
    <row r="232" spans="1:26" ht="12.75" customHeight="1">
      <c r="A232" s="577"/>
      <c r="B232" s="577"/>
      <c r="C232" s="577"/>
      <c r="D232" s="577"/>
      <c r="E232" s="577"/>
      <c r="F232" s="577"/>
      <c r="G232" s="577"/>
      <c r="H232" s="577"/>
      <c r="I232" s="577"/>
      <c r="J232" s="577"/>
      <c r="K232" s="577"/>
      <c r="L232" s="577"/>
      <c r="M232" s="577"/>
      <c r="N232" s="577"/>
      <c r="O232" s="577"/>
      <c r="P232" s="577"/>
      <c r="Q232" s="577"/>
      <c r="R232" s="577"/>
      <c r="S232" s="577"/>
      <c r="T232" s="577"/>
      <c r="U232" s="577"/>
      <c r="V232" s="577"/>
      <c r="W232" s="577"/>
      <c r="X232" s="577"/>
      <c r="Y232" s="577"/>
      <c r="Z232" s="577"/>
    </row>
    <row r="233" spans="1:26" ht="12.75" customHeight="1">
      <c r="A233" s="577"/>
      <c r="B233" s="577"/>
      <c r="C233" s="577"/>
      <c r="D233" s="577"/>
      <c r="E233" s="577"/>
      <c r="F233" s="577"/>
      <c r="G233" s="577"/>
      <c r="H233" s="577"/>
      <c r="I233" s="577"/>
      <c r="J233" s="577"/>
      <c r="K233" s="577"/>
      <c r="L233" s="577"/>
      <c r="M233" s="577"/>
      <c r="N233" s="577"/>
      <c r="O233" s="577"/>
      <c r="P233" s="577"/>
      <c r="Q233" s="577"/>
      <c r="R233" s="577"/>
      <c r="S233" s="577"/>
      <c r="T233" s="577"/>
      <c r="U233" s="577"/>
      <c r="V233" s="577"/>
      <c r="W233" s="577"/>
      <c r="X233" s="577"/>
      <c r="Y233" s="577"/>
      <c r="Z233" s="577"/>
    </row>
    <row r="234" spans="1:26" ht="12.75" customHeight="1">
      <c r="A234" s="577"/>
      <c r="B234" s="577"/>
      <c r="C234" s="577"/>
      <c r="D234" s="577"/>
      <c r="E234" s="577"/>
      <c r="F234" s="577"/>
      <c r="G234" s="577"/>
      <c r="H234" s="577"/>
      <c r="I234" s="577"/>
      <c r="J234" s="577"/>
      <c r="K234" s="577"/>
      <c r="L234" s="577"/>
      <c r="M234" s="577"/>
      <c r="N234" s="577"/>
      <c r="O234" s="577"/>
      <c r="P234" s="577"/>
      <c r="Q234" s="577"/>
      <c r="R234" s="577"/>
      <c r="S234" s="577"/>
      <c r="T234" s="577"/>
      <c r="U234" s="577"/>
      <c r="V234" s="577"/>
      <c r="W234" s="577"/>
      <c r="X234" s="577"/>
      <c r="Y234" s="577"/>
      <c r="Z234" s="577"/>
    </row>
    <row r="235" spans="1:26" ht="12.75" customHeight="1">
      <c r="A235" s="577"/>
      <c r="B235" s="577"/>
      <c r="C235" s="577"/>
      <c r="D235" s="577"/>
      <c r="E235" s="577"/>
      <c r="F235" s="577"/>
      <c r="G235" s="577"/>
      <c r="H235" s="577"/>
      <c r="I235" s="577"/>
      <c r="J235" s="577"/>
      <c r="K235" s="577"/>
      <c r="L235" s="577"/>
      <c r="M235" s="577"/>
      <c r="N235" s="577"/>
      <c r="O235" s="577"/>
      <c r="P235" s="577"/>
      <c r="Q235" s="577"/>
      <c r="R235" s="577"/>
      <c r="S235" s="577"/>
      <c r="T235" s="577"/>
      <c r="U235" s="577"/>
      <c r="V235" s="577"/>
      <c r="W235" s="577"/>
      <c r="X235" s="577"/>
      <c r="Y235" s="577"/>
      <c r="Z235" s="577"/>
    </row>
    <row r="236" spans="1:26" ht="12.75" customHeight="1">
      <c r="A236" s="577"/>
      <c r="B236" s="577"/>
      <c r="C236" s="577"/>
      <c r="D236" s="577"/>
      <c r="E236" s="577"/>
      <c r="F236" s="577"/>
      <c r="G236" s="577"/>
      <c r="H236" s="577"/>
      <c r="I236" s="577"/>
      <c r="J236" s="577"/>
      <c r="K236" s="577"/>
      <c r="L236" s="577"/>
      <c r="M236" s="577"/>
      <c r="N236" s="577"/>
      <c r="O236" s="577"/>
      <c r="P236" s="577"/>
      <c r="Q236" s="577"/>
      <c r="R236" s="577"/>
      <c r="S236" s="577"/>
      <c r="T236" s="577"/>
      <c r="U236" s="577"/>
      <c r="V236" s="577"/>
      <c r="W236" s="577"/>
      <c r="X236" s="577"/>
      <c r="Y236" s="577"/>
      <c r="Z236" s="577"/>
    </row>
    <row r="237" spans="1:26" ht="12.75" customHeight="1">
      <c r="A237" s="577"/>
      <c r="B237" s="577"/>
      <c r="C237" s="577"/>
      <c r="D237" s="577"/>
      <c r="E237" s="577"/>
      <c r="F237" s="577"/>
      <c r="G237" s="577"/>
      <c r="H237" s="577"/>
      <c r="I237" s="577"/>
      <c r="J237" s="577"/>
      <c r="K237" s="577"/>
      <c r="L237" s="577"/>
      <c r="M237" s="577"/>
      <c r="N237" s="577"/>
      <c r="O237" s="577"/>
      <c r="P237" s="577"/>
      <c r="Q237" s="577"/>
      <c r="R237" s="577"/>
      <c r="S237" s="577"/>
      <c r="T237" s="577"/>
      <c r="U237" s="577"/>
      <c r="V237" s="577"/>
      <c r="W237" s="577"/>
      <c r="X237" s="577"/>
      <c r="Y237" s="577"/>
      <c r="Z237" s="577"/>
    </row>
    <row r="238" spans="1:26" ht="12.75" customHeight="1">
      <c r="A238" s="577"/>
      <c r="B238" s="577"/>
      <c r="C238" s="577"/>
      <c r="D238" s="577"/>
      <c r="E238" s="577"/>
      <c r="F238" s="577"/>
      <c r="G238" s="577"/>
      <c r="H238" s="577"/>
      <c r="I238" s="577"/>
      <c r="J238" s="577"/>
      <c r="K238" s="577"/>
      <c r="L238" s="577"/>
      <c r="M238" s="577"/>
      <c r="N238" s="577"/>
      <c r="O238" s="577"/>
      <c r="P238" s="577"/>
      <c r="Q238" s="577"/>
      <c r="R238" s="577"/>
      <c r="S238" s="577"/>
      <c r="T238" s="577"/>
      <c r="U238" s="577"/>
      <c r="V238" s="577"/>
      <c r="W238" s="577"/>
      <c r="X238" s="577"/>
      <c r="Y238" s="577"/>
      <c r="Z238" s="577"/>
    </row>
    <row r="239" spans="1:26" ht="12.75" customHeight="1">
      <c r="A239" s="577"/>
      <c r="B239" s="577"/>
      <c r="C239" s="577"/>
      <c r="D239" s="577"/>
      <c r="E239" s="577"/>
      <c r="F239" s="577"/>
      <c r="G239" s="577"/>
      <c r="H239" s="577"/>
      <c r="I239" s="577"/>
      <c r="J239" s="577"/>
      <c r="K239" s="577"/>
      <c r="L239" s="577"/>
      <c r="M239" s="577"/>
      <c r="N239" s="577"/>
      <c r="O239" s="577"/>
      <c r="P239" s="577"/>
      <c r="Q239" s="577"/>
      <c r="R239" s="577"/>
      <c r="S239" s="577"/>
      <c r="T239" s="577"/>
      <c r="U239" s="577"/>
      <c r="V239" s="577"/>
      <c r="W239" s="577"/>
      <c r="X239" s="577"/>
      <c r="Y239" s="577"/>
      <c r="Z239" s="577"/>
    </row>
    <row r="240" spans="1:26" ht="12.75" customHeight="1">
      <c r="A240" s="577"/>
      <c r="B240" s="577"/>
      <c r="C240" s="577"/>
      <c r="D240" s="577"/>
      <c r="E240" s="577"/>
      <c r="F240" s="577"/>
      <c r="G240" s="577"/>
      <c r="H240" s="577"/>
      <c r="I240" s="577"/>
      <c r="J240" s="577"/>
      <c r="K240" s="577"/>
      <c r="L240" s="577"/>
      <c r="M240" s="577"/>
      <c r="N240" s="577"/>
      <c r="O240" s="577"/>
      <c r="P240" s="577"/>
      <c r="Q240" s="577"/>
      <c r="R240" s="577"/>
      <c r="S240" s="577"/>
      <c r="T240" s="577"/>
      <c r="U240" s="577"/>
      <c r="V240" s="577"/>
      <c r="W240" s="577"/>
      <c r="X240" s="577"/>
      <c r="Y240" s="577"/>
      <c r="Z240" s="577"/>
    </row>
    <row r="241" spans="1:26" ht="12.75" customHeight="1">
      <c r="A241" s="577"/>
      <c r="B241" s="577"/>
      <c r="C241" s="577"/>
      <c r="D241" s="577"/>
      <c r="E241" s="577"/>
      <c r="F241" s="577"/>
      <c r="G241" s="577"/>
      <c r="H241" s="577"/>
      <c r="I241" s="577"/>
      <c r="J241" s="577"/>
      <c r="K241" s="577"/>
      <c r="L241" s="577"/>
      <c r="M241" s="577"/>
      <c r="N241" s="577"/>
      <c r="O241" s="577"/>
      <c r="P241" s="577"/>
      <c r="Q241" s="577"/>
      <c r="R241" s="577"/>
      <c r="S241" s="577"/>
      <c r="T241" s="577"/>
      <c r="U241" s="577"/>
      <c r="V241" s="577"/>
      <c r="W241" s="577"/>
      <c r="X241" s="577"/>
      <c r="Y241" s="577"/>
      <c r="Z241" s="577"/>
    </row>
    <row r="242" spans="1:26" ht="12.75" customHeight="1">
      <c r="A242" s="577"/>
      <c r="B242" s="577"/>
      <c r="C242" s="577"/>
      <c r="D242" s="577"/>
      <c r="E242" s="577"/>
      <c r="F242" s="577"/>
      <c r="G242" s="577"/>
      <c r="H242" s="577"/>
      <c r="I242" s="577"/>
      <c r="J242" s="577"/>
      <c r="K242" s="577"/>
      <c r="L242" s="577"/>
      <c r="M242" s="577"/>
      <c r="N242" s="577"/>
      <c r="O242" s="577"/>
      <c r="P242" s="577"/>
      <c r="Q242" s="577"/>
      <c r="R242" s="577"/>
      <c r="S242" s="577"/>
      <c r="T242" s="577"/>
      <c r="U242" s="577"/>
      <c r="V242" s="577"/>
      <c r="W242" s="577"/>
      <c r="X242" s="577"/>
      <c r="Y242" s="577"/>
      <c r="Z242" s="577"/>
    </row>
    <row r="243" spans="1:26" ht="12.75" customHeight="1">
      <c r="A243" s="577"/>
      <c r="B243" s="577"/>
      <c r="C243" s="577"/>
      <c r="D243" s="577"/>
      <c r="E243" s="577"/>
      <c r="F243" s="577"/>
      <c r="G243" s="577"/>
      <c r="H243" s="577"/>
      <c r="I243" s="577"/>
      <c r="J243" s="577"/>
      <c r="K243" s="577"/>
      <c r="L243" s="577"/>
      <c r="M243" s="577"/>
      <c r="N243" s="577"/>
      <c r="O243" s="577"/>
      <c r="P243" s="577"/>
      <c r="Q243" s="577"/>
      <c r="R243" s="577"/>
      <c r="S243" s="577"/>
      <c r="T243" s="577"/>
      <c r="U243" s="577"/>
      <c r="V243" s="577"/>
      <c r="W243" s="577"/>
      <c r="X243" s="577"/>
      <c r="Y243" s="577"/>
      <c r="Z243" s="577"/>
    </row>
    <row r="244" spans="1:26" ht="12.75" customHeight="1">
      <c r="A244" s="577"/>
      <c r="B244" s="577"/>
      <c r="C244" s="577"/>
      <c r="D244" s="577"/>
      <c r="E244" s="577"/>
      <c r="F244" s="577"/>
      <c r="G244" s="577"/>
      <c r="H244" s="577"/>
      <c r="I244" s="577"/>
      <c r="J244" s="577"/>
      <c r="K244" s="577"/>
      <c r="L244" s="577"/>
      <c r="M244" s="577"/>
      <c r="N244" s="577"/>
      <c r="O244" s="577"/>
      <c r="P244" s="577"/>
      <c r="Q244" s="577"/>
      <c r="R244" s="577"/>
      <c r="S244" s="577"/>
      <c r="T244" s="577"/>
      <c r="U244" s="577"/>
      <c r="V244" s="577"/>
      <c r="W244" s="577"/>
      <c r="X244" s="577"/>
      <c r="Y244" s="577"/>
      <c r="Z244" s="577"/>
    </row>
    <row r="245" spans="1:26" ht="12.75" customHeight="1">
      <c r="A245" s="577"/>
      <c r="B245" s="577"/>
      <c r="C245" s="577"/>
      <c r="D245" s="577"/>
      <c r="E245" s="577"/>
      <c r="F245" s="577"/>
      <c r="G245" s="577"/>
      <c r="H245" s="577"/>
      <c r="I245" s="577"/>
      <c r="J245" s="577"/>
      <c r="K245" s="577"/>
      <c r="L245" s="577"/>
      <c r="M245" s="577"/>
      <c r="N245" s="577"/>
      <c r="O245" s="577"/>
      <c r="P245" s="577"/>
      <c r="Q245" s="577"/>
      <c r="R245" s="577"/>
      <c r="S245" s="577"/>
      <c r="T245" s="577"/>
      <c r="U245" s="577"/>
      <c r="V245" s="577"/>
      <c r="W245" s="577"/>
      <c r="X245" s="577"/>
      <c r="Y245" s="577"/>
      <c r="Z245" s="577"/>
    </row>
    <row r="246" spans="1:26" ht="12.75" customHeight="1">
      <c r="A246" s="577"/>
      <c r="B246" s="577"/>
      <c r="C246" s="577"/>
      <c r="D246" s="577"/>
      <c r="E246" s="577"/>
      <c r="F246" s="577"/>
      <c r="G246" s="577"/>
      <c r="H246" s="577"/>
      <c r="I246" s="577"/>
      <c r="J246" s="577"/>
      <c r="K246" s="577"/>
      <c r="L246" s="577"/>
      <c r="M246" s="577"/>
      <c r="N246" s="577"/>
      <c r="O246" s="577"/>
      <c r="P246" s="577"/>
      <c r="Q246" s="577"/>
      <c r="R246" s="577"/>
      <c r="S246" s="577"/>
      <c r="T246" s="577"/>
      <c r="U246" s="577"/>
      <c r="V246" s="577"/>
      <c r="W246" s="577"/>
      <c r="X246" s="577"/>
      <c r="Y246" s="577"/>
      <c r="Z246" s="577"/>
    </row>
    <row r="247" spans="1:26" ht="12.75" customHeight="1">
      <c r="A247" s="577"/>
      <c r="B247" s="577"/>
      <c r="C247" s="577"/>
      <c r="D247" s="577"/>
      <c r="E247" s="577"/>
      <c r="F247" s="577"/>
      <c r="G247" s="577"/>
      <c r="H247" s="577"/>
      <c r="I247" s="577"/>
      <c r="J247" s="577"/>
      <c r="K247" s="577"/>
      <c r="L247" s="577"/>
      <c r="M247" s="577"/>
      <c r="N247" s="577"/>
      <c r="O247" s="577"/>
      <c r="P247" s="577"/>
      <c r="Q247" s="577"/>
      <c r="R247" s="577"/>
      <c r="S247" s="577"/>
      <c r="T247" s="577"/>
      <c r="U247" s="577"/>
      <c r="V247" s="577"/>
      <c r="W247" s="577"/>
      <c r="X247" s="577"/>
      <c r="Y247" s="577"/>
      <c r="Z247" s="577"/>
    </row>
    <row r="248" spans="1:26" ht="12.75" customHeight="1">
      <c r="A248" s="577"/>
      <c r="B248" s="577"/>
      <c r="C248" s="577"/>
      <c r="D248" s="577"/>
      <c r="E248" s="577"/>
      <c r="F248" s="577"/>
      <c r="G248" s="577"/>
      <c r="H248" s="577"/>
      <c r="I248" s="577"/>
      <c r="J248" s="577"/>
      <c r="K248" s="577"/>
      <c r="L248" s="577"/>
      <c r="M248" s="577"/>
      <c r="N248" s="577"/>
      <c r="O248" s="577"/>
      <c r="P248" s="577"/>
      <c r="Q248" s="577"/>
      <c r="R248" s="577"/>
      <c r="S248" s="577"/>
      <c r="T248" s="577"/>
      <c r="U248" s="577"/>
      <c r="V248" s="577"/>
      <c r="W248" s="577"/>
      <c r="X248" s="577"/>
      <c r="Y248" s="577"/>
      <c r="Z248" s="577"/>
    </row>
    <row r="249" spans="1:26" ht="12.75" customHeight="1">
      <c r="A249" s="577"/>
      <c r="B249" s="577"/>
      <c r="C249" s="577"/>
      <c r="D249" s="577"/>
      <c r="E249" s="577"/>
      <c r="F249" s="577"/>
      <c r="G249" s="577"/>
      <c r="H249" s="577"/>
      <c r="I249" s="577"/>
      <c r="J249" s="577"/>
      <c r="K249" s="577"/>
      <c r="L249" s="577"/>
      <c r="M249" s="577"/>
      <c r="N249" s="577"/>
      <c r="O249" s="577"/>
      <c r="P249" s="577"/>
      <c r="Q249" s="577"/>
      <c r="R249" s="577"/>
      <c r="S249" s="577"/>
      <c r="T249" s="577"/>
      <c r="U249" s="577"/>
      <c r="V249" s="577"/>
      <c r="W249" s="577"/>
      <c r="X249" s="577"/>
      <c r="Y249" s="577"/>
      <c r="Z249" s="577"/>
    </row>
    <row r="250" spans="1:26" ht="12.75" customHeight="1">
      <c r="A250" s="577"/>
      <c r="B250" s="577"/>
      <c r="C250" s="577"/>
      <c r="D250" s="577"/>
      <c r="E250" s="577"/>
      <c r="F250" s="577"/>
      <c r="G250" s="577"/>
      <c r="H250" s="577"/>
      <c r="I250" s="577"/>
      <c r="J250" s="577"/>
      <c r="K250" s="577"/>
      <c r="L250" s="577"/>
      <c r="M250" s="577"/>
      <c r="N250" s="577"/>
      <c r="O250" s="577"/>
      <c r="P250" s="577"/>
      <c r="Q250" s="577"/>
      <c r="R250" s="577"/>
      <c r="S250" s="577"/>
      <c r="T250" s="577"/>
      <c r="U250" s="577"/>
      <c r="V250" s="577"/>
      <c r="W250" s="577"/>
      <c r="X250" s="577"/>
      <c r="Y250" s="577"/>
      <c r="Z250" s="577"/>
    </row>
    <row r="251" spans="1:26" ht="12.75" customHeight="1">
      <c r="A251" s="577"/>
      <c r="B251" s="577"/>
      <c r="C251" s="577"/>
      <c r="D251" s="577"/>
      <c r="E251" s="577"/>
      <c r="F251" s="577"/>
      <c r="G251" s="577"/>
      <c r="H251" s="577"/>
      <c r="I251" s="577"/>
      <c r="J251" s="577"/>
      <c r="K251" s="577"/>
      <c r="L251" s="577"/>
      <c r="M251" s="577"/>
      <c r="N251" s="577"/>
      <c r="O251" s="577"/>
      <c r="P251" s="577"/>
      <c r="Q251" s="577"/>
      <c r="R251" s="577"/>
      <c r="S251" s="577"/>
      <c r="T251" s="577"/>
      <c r="U251" s="577"/>
      <c r="V251" s="577"/>
      <c r="W251" s="577"/>
      <c r="X251" s="577"/>
      <c r="Y251" s="577"/>
      <c r="Z251" s="577"/>
    </row>
    <row r="252" spans="1:26" ht="12.75" customHeight="1">
      <c r="A252" s="577"/>
      <c r="B252" s="577"/>
      <c r="C252" s="577"/>
      <c r="D252" s="577"/>
      <c r="E252" s="577"/>
      <c r="F252" s="577"/>
      <c r="G252" s="577"/>
      <c r="H252" s="577"/>
      <c r="I252" s="577"/>
      <c r="J252" s="577"/>
      <c r="K252" s="577"/>
      <c r="L252" s="577"/>
      <c r="M252" s="577"/>
      <c r="N252" s="577"/>
      <c r="O252" s="577"/>
      <c r="P252" s="577"/>
      <c r="Q252" s="577"/>
      <c r="R252" s="577"/>
      <c r="S252" s="577"/>
      <c r="T252" s="577"/>
      <c r="U252" s="577"/>
      <c r="V252" s="577"/>
      <c r="W252" s="577"/>
      <c r="X252" s="577"/>
      <c r="Y252" s="577"/>
      <c r="Z252" s="577"/>
    </row>
    <row r="253" spans="1:26" ht="12.75" customHeight="1">
      <c r="A253" s="577"/>
      <c r="B253" s="577"/>
      <c r="C253" s="577"/>
      <c r="D253" s="577"/>
      <c r="E253" s="577"/>
      <c r="F253" s="577"/>
      <c r="G253" s="577"/>
      <c r="H253" s="577"/>
      <c r="I253" s="577"/>
      <c r="J253" s="577"/>
      <c r="K253" s="577"/>
      <c r="L253" s="577"/>
      <c r="M253" s="577"/>
      <c r="N253" s="577"/>
      <c r="O253" s="577"/>
      <c r="P253" s="577"/>
      <c r="Q253" s="577"/>
      <c r="R253" s="577"/>
      <c r="S253" s="577"/>
      <c r="T253" s="577"/>
      <c r="U253" s="577"/>
      <c r="V253" s="577"/>
      <c r="W253" s="577"/>
      <c r="X253" s="577"/>
      <c r="Y253" s="577"/>
      <c r="Z253" s="577"/>
    </row>
    <row r="254" spans="1:26" ht="12.75" customHeight="1">
      <c r="A254" s="577"/>
      <c r="B254" s="577"/>
      <c r="C254" s="577"/>
      <c r="D254" s="577"/>
      <c r="E254" s="577"/>
      <c r="F254" s="577"/>
      <c r="G254" s="577"/>
      <c r="H254" s="577"/>
      <c r="I254" s="577"/>
      <c r="J254" s="577"/>
      <c r="K254" s="577"/>
      <c r="L254" s="577"/>
      <c r="M254" s="577"/>
      <c r="N254" s="577"/>
      <c r="O254" s="577"/>
      <c r="P254" s="577"/>
      <c r="Q254" s="577"/>
      <c r="R254" s="577"/>
      <c r="S254" s="577"/>
      <c r="T254" s="577"/>
      <c r="U254" s="577"/>
      <c r="V254" s="577"/>
      <c r="W254" s="577"/>
      <c r="X254" s="577"/>
      <c r="Y254" s="577"/>
      <c r="Z254" s="577"/>
    </row>
    <row r="255" spans="1:26" ht="12.75" customHeight="1">
      <c r="A255" s="577"/>
      <c r="B255" s="577"/>
      <c r="C255" s="577"/>
      <c r="D255" s="577"/>
      <c r="E255" s="577"/>
      <c r="F255" s="577"/>
      <c r="G255" s="577"/>
      <c r="H255" s="577"/>
      <c r="I255" s="577"/>
      <c r="J255" s="577"/>
      <c r="K255" s="577"/>
      <c r="L255" s="577"/>
      <c r="M255" s="577"/>
      <c r="N255" s="577"/>
      <c r="O255" s="577"/>
      <c r="P255" s="577"/>
      <c r="Q255" s="577"/>
      <c r="R255" s="577"/>
      <c r="S255" s="577"/>
      <c r="T255" s="577"/>
      <c r="U255" s="577"/>
      <c r="V255" s="577"/>
      <c r="W255" s="577"/>
      <c r="X255" s="577"/>
      <c r="Y255" s="577"/>
      <c r="Z255" s="577"/>
    </row>
    <row r="256" spans="1:26" ht="12.75" customHeight="1">
      <c r="A256" s="577"/>
      <c r="B256" s="577"/>
      <c r="C256" s="577"/>
      <c r="D256" s="577"/>
      <c r="E256" s="577"/>
      <c r="F256" s="577"/>
      <c r="G256" s="577"/>
      <c r="H256" s="577"/>
      <c r="I256" s="577"/>
      <c r="J256" s="577"/>
      <c r="K256" s="577"/>
      <c r="L256" s="577"/>
      <c r="M256" s="577"/>
      <c r="N256" s="577"/>
      <c r="O256" s="577"/>
      <c r="P256" s="577"/>
      <c r="Q256" s="577"/>
      <c r="R256" s="577"/>
      <c r="S256" s="577"/>
      <c r="T256" s="577"/>
      <c r="U256" s="577"/>
      <c r="V256" s="577"/>
      <c r="W256" s="577"/>
      <c r="X256" s="577"/>
      <c r="Y256" s="577"/>
      <c r="Z256" s="577"/>
    </row>
    <row r="257" spans="1:26" ht="12.75" customHeight="1">
      <c r="A257" s="577"/>
      <c r="B257" s="577"/>
      <c r="C257" s="577"/>
      <c r="D257" s="577"/>
      <c r="E257" s="577"/>
      <c r="F257" s="577"/>
      <c r="G257" s="577"/>
      <c r="H257" s="577"/>
      <c r="I257" s="577"/>
      <c r="J257" s="577"/>
      <c r="K257" s="577"/>
      <c r="L257" s="577"/>
      <c r="M257" s="577"/>
      <c r="N257" s="577"/>
      <c r="O257" s="577"/>
      <c r="P257" s="577"/>
      <c r="Q257" s="577"/>
      <c r="R257" s="577"/>
      <c r="S257" s="577"/>
      <c r="T257" s="577"/>
      <c r="U257" s="577"/>
      <c r="V257" s="577"/>
      <c r="W257" s="577"/>
      <c r="X257" s="577"/>
      <c r="Y257" s="577"/>
      <c r="Z257" s="577"/>
    </row>
    <row r="258" spans="1:26" ht="12.75" customHeight="1">
      <c r="A258" s="577"/>
      <c r="B258" s="577"/>
      <c r="C258" s="577"/>
      <c r="D258" s="577"/>
      <c r="E258" s="577"/>
      <c r="F258" s="577"/>
      <c r="G258" s="577"/>
      <c r="H258" s="577"/>
      <c r="I258" s="577"/>
      <c r="J258" s="577"/>
      <c r="K258" s="577"/>
      <c r="L258" s="577"/>
      <c r="M258" s="577"/>
      <c r="N258" s="577"/>
      <c r="O258" s="577"/>
      <c r="P258" s="577"/>
      <c r="Q258" s="577"/>
      <c r="R258" s="577"/>
      <c r="S258" s="577"/>
      <c r="T258" s="577"/>
      <c r="U258" s="577"/>
      <c r="V258" s="577"/>
      <c r="W258" s="577"/>
      <c r="X258" s="577"/>
      <c r="Y258" s="577"/>
      <c r="Z258" s="577"/>
    </row>
    <row r="259" spans="1:26" ht="12.75" customHeight="1">
      <c r="A259" s="577"/>
      <c r="B259" s="577"/>
      <c r="C259" s="577"/>
      <c r="D259" s="577"/>
      <c r="E259" s="577"/>
      <c r="F259" s="577"/>
      <c r="G259" s="577"/>
      <c r="H259" s="577"/>
      <c r="I259" s="577"/>
      <c r="J259" s="577"/>
      <c r="K259" s="577"/>
      <c r="L259" s="577"/>
      <c r="M259" s="577"/>
      <c r="N259" s="577"/>
      <c r="O259" s="577"/>
      <c r="P259" s="577"/>
      <c r="Q259" s="577"/>
      <c r="R259" s="577"/>
      <c r="S259" s="577"/>
      <c r="T259" s="577"/>
      <c r="U259" s="577"/>
      <c r="V259" s="577"/>
      <c r="W259" s="577"/>
      <c r="X259" s="577"/>
      <c r="Y259" s="577"/>
      <c r="Z259" s="577"/>
    </row>
    <row r="260" spans="1:26" ht="12.75" customHeight="1">
      <c r="A260" s="577"/>
      <c r="B260" s="577"/>
      <c r="C260" s="577"/>
      <c r="D260" s="577"/>
      <c r="E260" s="577"/>
      <c r="F260" s="577"/>
      <c r="G260" s="577"/>
      <c r="H260" s="577"/>
      <c r="I260" s="577"/>
      <c r="J260" s="577"/>
      <c r="K260" s="577"/>
      <c r="L260" s="577"/>
      <c r="M260" s="577"/>
      <c r="N260" s="577"/>
      <c r="O260" s="577"/>
      <c r="P260" s="577"/>
      <c r="Q260" s="577"/>
      <c r="R260" s="577"/>
      <c r="S260" s="577"/>
      <c r="T260" s="577"/>
      <c r="U260" s="577"/>
      <c r="V260" s="577"/>
      <c r="W260" s="577"/>
      <c r="X260" s="577"/>
      <c r="Y260" s="577"/>
      <c r="Z260" s="577"/>
    </row>
    <row r="261" spans="1:26" ht="12.75" customHeight="1">
      <c r="A261" s="577"/>
      <c r="B261" s="577"/>
      <c r="C261" s="577"/>
      <c r="D261" s="577"/>
      <c r="E261" s="577"/>
      <c r="F261" s="577"/>
      <c r="G261" s="577"/>
      <c r="H261" s="577"/>
      <c r="I261" s="577"/>
      <c r="J261" s="577"/>
      <c r="K261" s="577"/>
      <c r="L261" s="577"/>
      <c r="M261" s="577"/>
      <c r="N261" s="577"/>
      <c r="O261" s="577"/>
      <c r="P261" s="577"/>
      <c r="Q261" s="577"/>
      <c r="R261" s="577"/>
      <c r="S261" s="577"/>
      <c r="T261" s="577"/>
      <c r="U261" s="577"/>
      <c r="V261" s="577"/>
      <c r="W261" s="577"/>
      <c r="X261" s="577"/>
      <c r="Y261" s="577"/>
      <c r="Z261" s="577"/>
    </row>
    <row r="262" spans="1:26" ht="12.75" customHeight="1">
      <c r="A262" s="577"/>
      <c r="B262" s="577"/>
      <c r="C262" s="577"/>
      <c r="D262" s="577"/>
      <c r="E262" s="577"/>
      <c r="F262" s="577"/>
      <c r="G262" s="577"/>
      <c r="H262" s="577"/>
      <c r="I262" s="577"/>
      <c r="J262" s="577"/>
      <c r="K262" s="577"/>
      <c r="L262" s="577"/>
      <c r="M262" s="577"/>
      <c r="N262" s="577"/>
      <c r="O262" s="577"/>
      <c r="P262" s="577"/>
      <c r="Q262" s="577"/>
      <c r="R262" s="577"/>
      <c r="S262" s="577"/>
      <c r="T262" s="577"/>
      <c r="U262" s="577"/>
      <c r="V262" s="577"/>
      <c r="W262" s="577"/>
      <c r="X262" s="577"/>
      <c r="Y262" s="577"/>
      <c r="Z262" s="577"/>
    </row>
    <row r="263" spans="1:26" ht="12.75" customHeight="1">
      <c r="A263" s="577"/>
      <c r="B263" s="577"/>
      <c r="C263" s="577"/>
      <c r="D263" s="577"/>
      <c r="E263" s="577"/>
      <c r="F263" s="577"/>
      <c r="G263" s="577"/>
      <c r="H263" s="577"/>
      <c r="I263" s="577"/>
      <c r="J263" s="577"/>
      <c r="K263" s="577"/>
      <c r="L263" s="577"/>
      <c r="M263" s="577"/>
      <c r="N263" s="577"/>
      <c r="O263" s="577"/>
      <c r="P263" s="577"/>
      <c r="Q263" s="577"/>
      <c r="R263" s="577"/>
      <c r="S263" s="577"/>
      <c r="T263" s="577"/>
      <c r="U263" s="577"/>
      <c r="V263" s="577"/>
      <c r="W263" s="577"/>
      <c r="X263" s="577"/>
      <c r="Y263" s="577"/>
      <c r="Z263" s="577"/>
    </row>
    <row r="264" spans="1:26" ht="12.75" customHeight="1">
      <c r="A264" s="577"/>
      <c r="B264" s="577"/>
      <c r="C264" s="577"/>
      <c r="D264" s="577"/>
      <c r="E264" s="577"/>
      <c r="F264" s="577"/>
      <c r="G264" s="577"/>
      <c r="H264" s="577"/>
      <c r="I264" s="577"/>
      <c r="J264" s="577"/>
      <c r="K264" s="577"/>
      <c r="L264" s="577"/>
      <c r="M264" s="577"/>
      <c r="N264" s="577"/>
      <c r="O264" s="577"/>
      <c r="P264" s="577"/>
      <c r="Q264" s="577"/>
      <c r="R264" s="577"/>
      <c r="S264" s="577"/>
      <c r="T264" s="577"/>
      <c r="U264" s="577"/>
      <c r="V264" s="577"/>
      <c r="W264" s="577"/>
      <c r="X264" s="577"/>
      <c r="Y264" s="577"/>
      <c r="Z264" s="577"/>
    </row>
    <row r="265" spans="1:26" ht="12.75" customHeight="1">
      <c r="A265" s="577"/>
      <c r="B265" s="577"/>
      <c r="C265" s="577"/>
      <c r="D265" s="577"/>
      <c r="E265" s="577"/>
      <c r="F265" s="577"/>
      <c r="G265" s="577"/>
      <c r="H265" s="577"/>
      <c r="I265" s="577"/>
      <c r="J265" s="577"/>
      <c r="K265" s="577"/>
      <c r="L265" s="577"/>
      <c r="M265" s="577"/>
      <c r="N265" s="577"/>
      <c r="O265" s="577"/>
      <c r="P265" s="577"/>
      <c r="Q265" s="577"/>
      <c r="R265" s="577"/>
      <c r="S265" s="577"/>
      <c r="T265" s="577"/>
      <c r="U265" s="577"/>
      <c r="V265" s="577"/>
      <c r="W265" s="577"/>
      <c r="X265" s="577"/>
      <c r="Y265" s="577"/>
      <c r="Z265" s="577"/>
    </row>
    <row r="266" spans="1:26" ht="12.75" customHeight="1">
      <c r="A266" s="577"/>
      <c r="B266" s="577"/>
      <c r="C266" s="577"/>
      <c r="D266" s="577"/>
      <c r="E266" s="577"/>
      <c r="F266" s="577"/>
      <c r="G266" s="577"/>
      <c r="H266" s="577"/>
      <c r="I266" s="577"/>
      <c r="J266" s="577"/>
      <c r="K266" s="577"/>
      <c r="L266" s="577"/>
      <c r="M266" s="577"/>
      <c r="N266" s="577"/>
      <c r="O266" s="577"/>
      <c r="P266" s="577"/>
      <c r="Q266" s="577"/>
      <c r="R266" s="577"/>
      <c r="S266" s="577"/>
      <c r="T266" s="577"/>
      <c r="U266" s="577"/>
      <c r="V266" s="577"/>
      <c r="W266" s="577"/>
      <c r="X266" s="577"/>
      <c r="Y266" s="577"/>
      <c r="Z266" s="577"/>
    </row>
    <row r="267" spans="1:26" ht="12.75" customHeight="1">
      <c r="A267" s="577"/>
      <c r="B267" s="577"/>
      <c r="C267" s="577"/>
      <c r="D267" s="577"/>
      <c r="E267" s="577"/>
      <c r="F267" s="577"/>
      <c r="G267" s="577"/>
      <c r="H267" s="577"/>
      <c r="I267" s="577"/>
      <c r="J267" s="577"/>
      <c r="K267" s="577"/>
      <c r="L267" s="577"/>
      <c r="M267" s="577"/>
      <c r="N267" s="577"/>
      <c r="O267" s="577"/>
      <c r="P267" s="577"/>
      <c r="Q267" s="577"/>
      <c r="R267" s="577"/>
      <c r="S267" s="577"/>
      <c r="T267" s="577"/>
      <c r="U267" s="577"/>
      <c r="V267" s="577"/>
      <c r="W267" s="577"/>
      <c r="X267" s="577"/>
      <c r="Y267" s="577"/>
      <c r="Z267" s="577"/>
    </row>
    <row r="268" spans="1:26" ht="12.75" customHeight="1">
      <c r="A268" s="577"/>
      <c r="B268" s="577"/>
      <c r="C268" s="577"/>
      <c r="D268" s="577"/>
      <c r="E268" s="577"/>
      <c r="F268" s="577"/>
      <c r="G268" s="577"/>
      <c r="H268" s="577"/>
      <c r="I268" s="577"/>
      <c r="J268" s="577"/>
      <c r="K268" s="577"/>
      <c r="L268" s="577"/>
      <c r="M268" s="577"/>
      <c r="N268" s="577"/>
      <c r="O268" s="577"/>
      <c r="P268" s="577"/>
      <c r="Q268" s="577"/>
      <c r="R268" s="577"/>
      <c r="S268" s="577"/>
      <c r="T268" s="577"/>
      <c r="U268" s="577"/>
      <c r="V268" s="577"/>
      <c r="W268" s="577"/>
      <c r="X268" s="577"/>
      <c r="Y268" s="577"/>
      <c r="Z268" s="577"/>
    </row>
    <row r="269" spans="1:26" ht="12.75" customHeight="1">
      <c r="A269" s="577"/>
      <c r="B269" s="577"/>
      <c r="C269" s="577"/>
      <c r="D269" s="577"/>
      <c r="E269" s="577"/>
      <c r="F269" s="577"/>
      <c r="G269" s="577"/>
      <c r="H269" s="577"/>
      <c r="I269" s="577"/>
      <c r="J269" s="577"/>
      <c r="K269" s="577"/>
      <c r="L269" s="577"/>
      <c r="M269" s="577"/>
      <c r="N269" s="577"/>
      <c r="O269" s="577"/>
      <c r="P269" s="577"/>
      <c r="Q269" s="577"/>
      <c r="R269" s="577"/>
      <c r="S269" s="577"/>
      <c r="T269" s="577"/>
      <c r="U269" s="577"/>
      <c r="V269" s="577"/>
      <c r="W269" s="577"/>
      <c r="X269" s="577"/>
      <c r="Y269" s="577"/>
      <c r="Z269" s="577"/>
    </row>
    <row r="270" spans="1:26" ht="12.75" customHeight="1">
      <c r="A270" s="577"/>
      <c r="B270" s="577"/>
      <c r="C270" s="577"/>
      <c r="D270" s="577"/>
      <c r="E270" s="577"/>
      <c r="F270" s="577"/>
      <c r="G270" s="577"/>
      <c r="H270" s="577"/>
      <c r="I270" s="577"/>
      <c r="J270" s="577"/>
      <c r="K270" s="577"/>
      <c r="L270" s="577"/>
      <c r="M270" s="577"/>
      <c r="N270" s="577"/>
      <c r="O270" s="577"/>
      <c r="P270" s="577"/>
      <c r="Q270" s="577"/>
      <c r="R270" s="577"/>
      <c r="S270" s="577"/>
      <c r="T270" s="577"/>
      <c r="U270" s="577"/>
      <c r="V270" s="577"/>
      <c r="W270" s="577"/>
      <c r="X270" s="577"/>
      <c r="Y270" s="577"/>
      <c r="Z270" s="577"/>
    </row>
    <row r="271" spans="1:26" ht="12.75" customHeight="1">
      <c r="A271" s="577"/>
      <c r="B271" s="577"/>
      <c r="C271" s="577"/>
      <c r="D271" s="577"/>
      <c r="E271" s="577"/>
      <c r="F271" s="577"/>
      <c r="G271" s="577"/>
      <c r="H271" s="577"/>
      <c r="I271" s="577"/>
      <c r="J271" s="577"/>
      <c r="K271" s="577"/>
      <c r="L271" s="577"/>
      <c r="M271" s="577"/>
      <c r="N271" s="577"/>
      <c r="O271" s="577"/>
      <c r="P271" s="577"/>
      <c r="Q271" s="577"/>
      <c r="R271" s="577"/>
      <c r="S271" s="577"/>
      <c r="T271" s="577"/>
      <c r="U271" s="577"/>
      <c r="V271" s="577"/>
      <c r="W271" s="577"/>
      <c r="X271" s="577"/>
      <c r="Y271" s="577"/>
      <c r="Z271" s="577"/>
    </row>
    <row r="272" spans="1:26" ht="12.75" customHeight="1">
      <c r="A272" s="577"/>
      <c r="B272" s="577"/>
      <c r="C272" s="577"/>
      <c r="D272" s="577"/>
      <c r="E272" s="577"/>
      <c r="F272" s="577"/>
      <c r="G272" s="577"/>
      <c r="H272" s="577"/>
      <c r="I272" s="577"/>
      <c r="J272" s="577"/>
      <c r="K272" s="577"/>
      <c r="L272" s="577"/>
      <c r="M272" s="577"/>
      <c r="N272" s="577"/>
      <c r="O272" s="577"/>
      <c r="P272" s="577"/>
      <c r="Q272" s="577"/>
      <c r="R272" s="577"/>
      <c r="S272" s="577"/>
      <c r="T272" s="577"/>
      <c r="U272" s="577"/>
      <c r="V272" s="577"/>
      <c r="W272" s="577"/>
      <c r="X272" s="577"/>
      <c r="Y272" s="577"/>
      <c r="Z272" s="577"/>
    </row>
    <row r="273" spans="1:26" ht="12.75" customHeight="1">
      <c r="A273" s="577"/>
      <c r="B273" s="577"/>
      <c r="C273" s="577"/>
      <c r="D273" s="577"/>
      <c r="E273" s="577"/>
      <c r="F273" s="577"/>
      <c r="G273" s="577"/>
      <c r="H273" s="577"/>
      <c r="I273" s="577"/>
      <c r="J273" s="577"/>
      <c r="K273" s="577"/>
      <c r="L273" s="577"/>
      <c r="M273" s="577"/>
      <c r="N273" s="577"/>
      <c r="O273" s="577"/>
      <c r="P273" s="577"/>
      <c r="Q273" s="577"/>
      <c r="R273" s="577"/>
      <c r="S273" s="577"/>
      <c r="T273" s="577"/>
      <c r="U273" s="577"/>
      <c r="V273" s="577"/>
      <c r="W273" s="577"/>
      <c r="X273" s="577"/>
      <c r="Y273" s="577"/>
      <c r="Z273" s="577"/>
    </row>
    <row r="274" spans="1:26" ht="12.75" customHeight="1">
      <c r="A274" s="577"/>
      <c r="B274" s="577"/>
      <c r="C274" s="577"/>
      <c r="D274" s="577"/>
      <c r="E274" s="577"/>
      <c r="F274" s="577"/>
      <c r="G274" s="577"/>
      <c r="H274" s="577"/>
      <c r="I274" s="577"/>
      <c r="J274" s="577"/>
      <c r="K274" s="577"/>
      <c r="L274" s="577"/>
      <c r="M274" s="577"/>
      <c r="N274" s="577"/>
      <c r="O274" s="577"/>
      <c r="P274" s="577"/>
      <c r="Q274" s="577"/>
      <c r="R274" s="577"/>
      <c r="S274" s="577"/>
      <c r="T274" s="577"/>
      <c r="U274" s="577"/>
      <c r="V274" s="577"/>
      <c r="W274" s="577"/>
      <c r="X274" s="577"/>
      <c r="Y274" s="577"/>
      <c r="Z274" s="577"/>
    </row>
    <row r="275" spans="1:26" ht="12.75" customHeight="1">
      <c r="A275" s="577"/>
      <c r="B275" s="577"/>
      <c r="C275" s="577"/>
      <c r="D275" s="577"/>
      <c r="E275" s="577"/>
      <c r="F275" s="577"/>
      <c r="G275" s="577"/>
      <c r="H275" s="577"/>
      <c r="I275" s="577"/>
      <c r="J275" s="577"/>
      <c r="K275" s="577"/>
      <c r="L275" s="577"/>
      <c r="M275" s="577"/>
      <c r="N275" s="577"/>
      <c r="O275" s="577"/>
      <c r="P275" s="577"/>
      <c r="Q275" s="577"/>
      <c r="R275" s="577"/>
      <c r="S275" s="577"/>
      <c r="T275" s="577"/>
      <c r="U275" s="577"/>
      <c r="V275" s="577"/>
      <c r="W275" s="577"/>
      <c r="X275" s="577"/>
      <c r="Y275" s="577"/>
      <c r="Z275" s="577"/>
    </row>
    <row r="276" spans="1:26" ht="12.75" customHeight="1">
      <c r="A276" s="577"/>
      <c r="B276" s="577"/>
      <c r="C276" s="577"/>
      <c r="D276" s="577"/>
      <c r="E276" s="577"/>
      <c r="F276" s="577"/>
      <c r="G276" s="577"/>
      <c r="H276" s="577"/>
      <c r="I276" s="577"/>
      <c r="J276" s="577"/>
      <c r="K276" s="577"/>
      <c r="L276" s="577"/>
      <c r="M276" s="577"/>
      <c r="N276" s="577"/>
      <c r="O276" s="577"/>
      <c r="P276" s="577"/>
      <c r="Q276" s="577"/>
      <c r="R276" s="577"/>
      <c r="S276" s="577"/>
      <c r="T276" s="577"/>
      <c r="U276" s="577"/>
      <c r="V276" s="577"/>
      <c r="W276" s="577"/>
      <c r="X276" s="577"/>
      <c r="Y276" s="577"/>
      <c r="Z276" s="577"/>
    </row>
    <row r="277" spans="1:26" ht="12.75" customHeight="1">
      <c r="A277" s="577"/>
      <c r="B277" s="577"/>
      <c r="C277" s="577"/>
      <c r="D277" s="577"/>
      <c r="E277" s="577"/>
      <c r="F277" s="577"/>
      <c r="G277" s="577"/>
      <c r="H277" s="577"/>
      <c r="I277" s="577"/>
      <c r="J277" s="577"/>
      <c r="K277" s="577"/>
      <c r="L277" s="577"/>
      <c r="M277" s="577"/>
      <c r="N277" s="577"/>
      <c r="O277" s="577"/>
      <c r="P277" s="577"/>
      <c r="Q277" s="577"/>
      <c r="R277" s="577"/>
      <c r="S277" s="577"/>
      <c r="T277" s="577"/>
      <c r="U277" s="577"/>
      <c r="V277" s="577"/>
      <c r="W277" s="577"/>
      <c r="X277" s="577"/>
      <c r="Y277" s="577"/>
      <c r="Z277" s="577"/>
    </row>
    <row r="278" spans="1:26" ht="12.75" customHeight="1">
      <c r="A278" s="577"/>
      <c r="B278" s="577"/>
      <c r="C278" s="577"/>
      <c r="D278" s="577"/>
      <c r="E278" s="577"/>
      <c r="F278" s="577"/>
      <c r="G278" s="577"/>
      <c r="H278" s="577"/>
      <c r="I278" s="577"/>
      <c r="J278" s="577"/>
      <c r="K278" s="577"/>
      <c r="L278" s="577"/>
      <c r="M278" s="577"/>
      <c r="N278" s="577"/>
      <c r="O278" s="577"/>
      <c r="P278" s="577"/>
      <c r="Q278" s="577"/>
      <c r="R278" s="577"/>
      <c r="S278" s="577"/>
      <c r="T278" s="577"/>
      <c r="U278" s="577"/>
      <c r="V278" s="577"/>
      <c r="W278" s="577"/>
      <c r="X278" s="577"/>
      <c r="Y278" s="577"/>
      <c r="Z278" s="577"/>
    </row>
    <row r="279" spans="1:26" ht="12.75" customHeight="1">
      <c r="A279" s="577"/>
      <c r="B279" s="577"/>
      <c r="C279" s="577"/>
      <c r="D279" s="577"/>
      <c r="E279" s="577"/>
      <c r="F279" s="577"/>
      <c r="G279" s="577"/>
      <c r="H279" s="577"/>
      <c r="I279" s="577"/>
      <c r="J279" s="577"/>
      <c r="K279" s="577"/>
      <c r="L279" s="577"/>
      <c r="M279" s="577"/>
      <c r="N279" s="577"/>
      <c r="O279" s="577"/>
      <c r="P279" s="577"/>
      <c r="Q279" s="577"/>
      <c r="R279" s="577"/>
      <c r="S279" s="577"/>
      <c r="T279" s="577"/>
      <c r="U279" s="577"/>
      <c r="V279" s="577"/>
      <c r="W279" s="577"/>
      <c r="X279" s="577"/>
      <c r="Y279" s="577"/>
      <c r="Z279" s="577"/>
    </row>
    <row r="280" spans="1:26" ht="12.75" customHeight="1">
      <c r="A280" s="577"/>
      <c r="B280" s="577"/>
      <c r="C280" s="577"/>
      <c r="D280" s="577"/>
      <c r="E280" s="577"/>
      <c r="F280" s="577"/>
      <c r="G280" s="577"/>
      <c r="H280" s="577"/>
      <c r="I280" s="577"/>
      <c r="J280" s="577"/>
      <c r="K280" s="577"/>
      <c r="L280" s="577"/>
      <c r="M280" s="577"/>
      <c r="N280" s="577"/>
      <c r="O280" s="577"/>
      <c r="P280" s="577"/>
      <c r="Q280" s="577"/>
      <c r="R280" s="577"/>
      <c r="S280" s="577"/>
      <c r="T280" s="577"/>
      <c r="U280" s="577"/>
      <c r="V280" s="577"/>
      <c r="W280" s="577"/>
      <c r="X280" s="577"/>
      <c r="Y280" s="577"/>
      <c r="Z280" s="577"/>
    </row>
    <row r="281" spans="1:26" ht="12.75" customHeight="1">
      <c r="A281" s="577"/>
      <c r="B281" s="577"/>
      <c r="C281" s="577"/>
      <c r="D281" s="577"/>
      <c r="E281" s="577"/>
      <c r="F281" s="577"/>
      <c r="G281" s="577"/>
      <c r="H281" s="577"/>
      <c r="I281" s="577"/>
      <c r="J281" s="577"/>
      <c r="K281" s="577"/>
      <c r="L281" s="577"/>
      <c r="M281" s="577"/>
      <c r="N281" s="577"/>
      <c r="O281" s="577"/>
      <c r="P281" s="577"/>
      <c r="Q281" s="577"/>
      <c r="R281" s="577"/>
      <c r="S281" s="577"/>
      <c r="T281" s="577"/>
      <c r="U281" s="577"/>
      <c r="V281" s="577"/>
      <c r="W281" s="577"/>
      <c r="X281" s="577"/>
      <c r="Y281" s="577"/>
      <c r="Z281" s="577"/>
    </row>
    <row r="282" spans="1:26" ht="12.75" customHeight="1">
      <c r="A282" s="577"/>
      <c r="B282" s="577"/>
      <c r="C282" s="577"/>
      <c r="D282" s="577"/>
      <c r="E282" s="577"/>
      <c r="F282" s="577"/>
      <c r="G282" s="577"/>
      <c r="H282" s="577"/>
      <c r="I282" s="577"/>
      <c r="J282" s="577"/>
      <c r="K282" s="577"/>
      <c r="L282" s="577"/>
      <c r="M282" s="577"/>
      <c r="N282" s="577"/>
      <c r="O282" s="577"/>
      <c r="P282" s="577"/>
      <c r="Q282" s="577"/>
      <c r="R282" s="577"/>
      <c r="S282" s="577"/>
      <c r="T282" s="577"/>
      <c r="U282" s="577"/>
      <c r="V282" s="577"/>
      <c r="W282" s="577"/>
      <c r="X282" s="577"/>
      <c r="Y282" s="577"/>
      <c r="Z282" s="577"/>
    </row>
    <row r="283" spans="1:26" ht="12.75" customHeight="1">
      <c r="A283" s="577"/>
      <c r="B283" s="577"/>
      <c r="C283" s="577"/>
      <c r="D283" s="577"/>
      <c r="E283" s="577"/>
      <c r="F283" s="577"/>
      <c r="G283" s="577"/>
      <c r="H283" s="577"/>
      <c r="I283" s="577"/>
      <c r="J283" s="577"/>
      <c r="K283" s="577"/>
      <c r="L283" s="577"/>
      <c r="M283" s="577"/>
      <c r="N283" s="577"/>
      <c r="O283" s="577"/>
      <c r="P283" s="577"/>
      <c r="Q283" s="577"/>
      <c r="R283" s="577"/>
      <c r="S283" s="577"/>
      <c r="T283" s="577"/>
      <c r="U283" s="577"/>
      <c r="V283" s="577"/>
      <c r="W283" s="577"/>
      <c r="X283" s="577"/>
      <c r="Y283" s="577"/>
      <c r="Z283" s="577"/>
    </row>
    <row r="284" spans="1:26" ht="12.75" customHeight="1">
      <c r="A284" s="577"/>
      <c r="B284" s="577"/>
      <c r="C284" s="577"/>
      <c r="D284" s="577"/>
      <c r="E284" s="577"/>
      <c r="F284" s="577"/>
      <c r="G284" s="577"/>
      <c r="H284" s="577"/>
      <c r="I284" s="577"/>
      <c r="J284" s="577"/>
      <c r="K284" s="577"/>
      <c r="L284" s="577"/>
      <c r="M284" s="577"/>
      <c r="N284" s="577"/>
      <c r="O284" s="577"/>
      <c r="P284" s="577"/>
      <c r="Q284" s="577"/>
      <c r="R284" s="577"/>
      <c r="S284" s="577"/>
      <c r="T284" s="577"/>
      <c r="U284" s="577"/>
      <c r="V284" s="577"/>
      <c r="W284" s="577"/>
      <c r="X284" s="577"/>
      <c r="Y284" s="577"/>
      <c r="Z284" s="577"/>
    </row>
    <row r="285" spans="1:26" ht="12.75" customHeight="1">
      <c r="A285" s="577"/>
      <c r="B285" s="577"/>
      <c r="C285" s="577"/>
      <c r="D285" s="577"/>
      <c r="E285" s="577"/>
      <c r="F285" s="577"/>
      <c r="G285" s="577"/>
      <c r="H285" s="577"/>
      <c r="I285" s="577"/>
      <c r="J285" s="577"/>
      <c r="K285" s="577"/>
      <c r="L285" s="577"/>
      <c r="M285" s="577"/>
      <c r="N285" s="577"/>
      <c r="O285" s="577"/>
      <c r="P285" s="577"/>
      <c r="Q285" s="577"/>
      <c r="R285" s="577"/>
      <c r="S285" s="577"/>
      <c r="T285" s="577"/>
      <c r="U285" s="577"/>
      <c r="V285" s="577"/>
      <c r="W285" s="577"/>
      <c r="X285" s="577"/>
      <c r="Y285" s="577"/>
      <c r="Z285" s="577"/>
    </row>
    <row r="286" spans="1:26" ht="12.75" customHeight="1">
      <c r="A286" s="577"/>
      <c r="B286" s="577"/>
      <c r="C286" s="577"/>
      <c r="D286" s="577"/>
      <c r="E286" s="577"/>
      <c r="F286" s="577"/>
      <c r="G286" s="577"/>
      <c r="H286" s="577"/>
      <c r="I286" s="577"/>
      <c r="J286" s="577"/>
      <c r="K286" s="577"/>
      <c r="L286" s="577"/>
      <c r="M286" s="577"/>
      <c r="N286" s="577"/>
      <c r="O286" s="577"/>
      <c r="P286" s="577"/>
      <c r="Q286" s="577"/>
      <c r="R286" s="577"/>
      <c r="S286" s="577"/>
      <c r="T286" s="577"/>
      <c r="U286" s="577"/>
      <c r="V286" s="577"/>
      <c r="W286" s="577"/>
      <c r="X286" s="577"/>
      <c r="Y286" s="577"/>
      <c r="Z286" s="577"/>
    </row>
    <row r="287" spans="1:26" ht="12.75" customHeight="1">
      <c r="A287" s="577"/>
      <c r="B287" s="577"/>
      <c r="C287" s="577"/>
      <c r="D287" s="577"/>
      <c r="E287" s="577"/>
      <c r="F287" s="577"/>
      <c r="G287" s="577"/>
      <c r="H287" s="577"/>
      <c r="I287" s="577"/>
      <c r="J287" s="577"/>
      <c r="K287" s="577"/>
      <c r="L287" s="577"/>
      <c r="M287" s="577"/>
      <c r="N287" s="577"/>
      <c r="O287" s="577"/>
      <c r="P287" s="577"/>
      <c r="Q287" s="577"/>
      <c r="R287" s="577"/>
      <c r="S287" s="577"/>
      <c r="T287" s="577"/>
      <c r="U287" s="577"/>
      <c r="V287" s="577"/>
      <c r="W287" s="577"/>
      <c r="X287" s="577"/>
      <c r="Y287" s="577"/>
      <c r="Z287" s="577"/>
    </row>
    <row r="288" spans="1:26" ht="12.75" customHeight="1">
      <c r="A288" s="577"/>
      <c r="B288" s="577"/>
      <c r="C288" s="577"/>
      <c r="D288" s="577"/>
      <c r="E288" s="577"/>
      <c r="F288" s="577"/>
      <c r="G288" s="577"/>
      <c r="H288" s="577"/>
      <c r="I288" s="577"/>
      <c r="J288" s="577"/>
      <c r="K288" s="577"/>
      <c r="L288" s="577"/>
      <c r="M288" s="577"/>
      <c r="N288" s="577"/>
      <c r="O288" s="577"/>
      <c r="P288" s="577"/>
      <c r="Q288" s="577"/>
      <c r="R288" s="577"/>
      <c r="S288" s="577"/>
      <c r="T288" s="577"/>
      <c r="U288" s="577"/>
      <c r="V288" s="577"/>
      <c r="W288" s="577"/>
      <c r="X288" s="577"/>
      <c r="Y288" s="577"/>
      <c r="Z288" s="577"/>
    </row>
    <row r="289" spans="1:26" ht="12.75" customHeight="1">
      <c r="A289" s="577"/>
      <c r="B289" s="577"/>
      <c r="C289" s="577"/>
      <c r="D289" s="577"/>
      <c r="E289" s="577"/>
      <c r="F289" s="577"/>
      <c r="G289" s="577"/>
      <c r="H289" s="577"/>
      <c r="I289" s="577"/>
      <c r="J289" s="577"/>
      <c r="K289" s="577"/>
      <c r="L289" s="577"/>
      <c r="M289" s="577"/>
      <c r="N289" s="577"/>
      <c r="O289" s="577"/>
      <c r="P289" s="577"/>
      <c r="Q289" s="577"/>
      <c r="R289" s="577"/>
      <c r="S289" s="577"/>
      <c r="T289" s="577"/>
      <c r="U289" s="577"/>
      <c r="V289" s="577"/>
      <c r="W289" s="577"/>
      <c r="X289" s="577"/>
      <c r="Y289" s="577"/>
      <c r="Z289" s="577"/>
    </row>
    <row r="290" spans="1:26" ht="12.75" customHeight="1">
      <c r="A290" s="577"/>
      <c r="B290" s="577"/>
      <c r="C290" s="577"/>
      <c r="D290" s="577"/>
      <c r="E290" s="577"/>
      <c r="F290" s="577"/>
      <c r="G290" s="577"/>
      <c r="H290" s="577"/>
      <c r="I290" s="577"/>
      <c r="J290" s="577"/>
      <c r="K290" s="577"/>
      <c r="L290" s="577"/>
      <c r="M290" s="577"/>
      <c r="N290" s="577"/>
      <c r="O290" s="577"/>
      <c r="P290" s="577"/>
      <c r="Q290" s="577"/>
      <c r="R290" s="577"/>
      <c r="S290" s="577"/>
      <c r="T290" s="577"/>
      <c r="U290" s="577"/>
      <c r="V290" s="577"/>
      <c r="W290" s="577"/>
      <c r="X290" s="577"/>
      <c r="Y290" s="577"/>
      <c r="Z290" s="577"/>
    </row>
    <row r="291" spans="1:26" ht="12.75" customHeight="1">
      <c r="A291" s="577"/>
      <c r="B291" s="577"/>
      <c r="C291" s="577"/>
      <c r="D291" s="577"/>
      <c r="E291" s="577"/>
      <c r="F291" s="577"/>
      <c r="G291" s="577"/>
      <c r="H291" s="577"/>
      <c r="I291" s="577"/>
      <c r="J291" s="577"/>
      <c r="K291" s="577"/>
      <c r="L291" s="577"/>
      <c r="M291" s="577"/>
      <c r="N291" s="577"/>
      <c r="O291" s="577"/>
      <c r="P291" s="577"/>
      <c r="Q291" s="577"/>
      <c r="R291" s="577"/>
      <c r="S291" s="577"/>
      <c r="T291" s="577"/>
      <c r="U291" s="577"/>
      <c r="V291" s="577"/>
      <c r="W291" s="577"/>
      <c r="X291" s="577"/>
      <c r="Y291" s="577"/>
      <c r="Z291" s="577"/>
    </row>
    <row r="292" spans="1:26" ht="12.75" customHeight="1">
      <c r="A292" s="577"/>
      <c r="B292" s="577"/>
      <c r="C292" s="577"/>
      <c r="D292" s="577"/>
      <c r="E292" s="577"/>
      <c r="F292" s="577"/>
      <c r="G292" s="577"/>
      <c r="H292" s="577"/>
      <c r="I292" s="577"/>
      <c r="J292" s="577"/>
      <c r="K292" s="577"/>
      <c r="L292" s="577"/>
      <c r="M292" s="577"/>
      <c r="N292" s="577"/>
      <c r="O292" s="577"/>
      <c r="P292" s="577"/>
      <c r="Q292" s="577"/>
      <c r="R292" s="577"/>
      <c r="S292" s="577"/>
      <c r="T292" s="577"/>
      <c r="U292" s="577"/>
      <c r="V292" s="577"/>
      <c r="W292" s="577"/>
      <c r="X292" s="577"/>
      <c r="Y292" s="577"/>
      <c r="Z292" s="577"/>
    </row>
    <row r="293" spans="1:26" ht="12.75" customHeight="1">
      <c r="A293" s="577"/>
      <c r="B293" s="577"/>
      <c r="C293" s="577"/>
      <c r="D293" s="577"/>
      <c r="E293" s="577"/>
      <c r="F293" s="577"/>
      <c r="G293" s="577"/>
      <c r="H293" s="577"/>
      <c r="I293" s="577"/>
      <c r="J293" s="577"/>
      <c r="K293" s="577"/>
      <c r="L293" s="577"/>
      <c r="M293" s="577"/>
      <c r="N293" s="577"/>
      <c r="O293" s="577"/>
      <c r="P293" s="577"/>
      <c r="Q293" s="577"/>
      <c r="R293" s="577"/>
      <c r="S293" s="577"/>
      <c r="T293" s="577"/>
      <c r="U293" s="577"/>
      <c r="V293" s="577"/>
      <c r="W293" s="577"/>
      <c r="X293" s="577"/>
      <c r="Y293" s="577"/>
      <c r="Z293" s="577"/>
    </row>
    <row r="294" spans="1:26" ht="12.75" customHeight="1">
      <c r="A294" s="577"/>
      <c r="B294" s="577"/>
      <c r="C294" s="577"/>
      <c r="D294" s="577"/>
      <c r="E294" s="577"/>
      <c r="F294" s="577"/>
      <c r="G294" s="577"/>
      <c r="H294" s="577"/>
      <c r="I294" s="577"/>
      <c r="J294" s="577"/>
      <c r="K294" s="577"/>
      <c r="L294" s="577"/>
      <c r="M294" s="577"/>
      <c r="N294" s="577"/>
      <c r="O294" s="577"/>
      <c r="P294" s="577"/>
      <c r="Q294" s="577"/>
      <c r="R294" s="577"/>
      <c r="S294" s="577"/>
      <c r="T294" s="577"/>
      <c r="U294" s="577"/>
      <c r="V294" s="577"/>
      <c r="W294" s="577"/>
      <c r="X294" s="577"/>
      <c r="Y294" s="577"/>
      <c r="Z294" s="577"/>
    </row>
    <row r="295" spans="1:26" ht="12.75" customHeight="1">
      <c r="A295" s="577"/>
      <c r="B295" s="577"/>
      <c r="C295" s="577"/>
      <c r="D295" s="577"/>
      <c r="E295" s="577"/>
      <c r="F295" s="577"/>
      <c r="G295" s="577"/>
      <c r="H295" s="577"/>
      <c r="I295" s="577"/>
      <c r="J295" s="577"/>
      <c r="K295" s="577"/>
      <c r="L295" s="577"/>
      <c r="M295" s="577"/>
      <c r="N295" s="577"/>
      <c r="O295" s="577"/>
      <c r="P295" s="577"/>
      <c r="Q295" s="577"/>
      <c r="R295" s="577"/>
      <c r="S295" s="577"/>
      <c r="T295" s="577"/>
      <c r="U295" s="577"/>
      <c r="V295" s="577"/>
      <c r="W295" s="577"/>
      <c r="X295" s="577"/>
      <c r="Y295" s="577"/>
      <c r="Z295" s="577"/>
    </row>
    <row r="296" spans="1:26" ht="12.75" customHeight="1">
      <c r="A296" s="577"/>
      <c r="B296" s="577"/>
      <c r="C296" s="577"/>
      <c r="D296" s="577"/>
      <c r="E296" s="577"/>
      <c r="F296" s="577"/>
      <c r="G296" s="577"/>
      <c r="H296" s="577"/>
      <c r="I296" s="577"/>
      <c r="J296" s="577"/>
      <c r="K296" s="577"/>
      <c r="L296" s="577"/>
      <c r="M296" s="577"/>
      <c r="N296" s="577"/>
      <c r="O296" s="577"/>
      <c r="P296" s="577"/>
      <c r="Q296" s="577"/>
      <c r="R296" s="577"/>
      <c r="S296" s="577"/>
      <c r="T296" s="577"/>
      <c r="U296" s="577"/>
      <c r="V296" s="577"/>
      <c r="W296" s="577"/>
      <c r="X296" s="577"/>
      <c r="Y296" s="577"/>
      <c r="Z296" s="577"/>
    </row>
    <row r="297" spans="1:26" ht="12.75" customHeight="1">
      <c r="A297" s="577"/>
      <c r="B297" s="577"/>
      <c r="C297" s="577"/>
      <c r="D297" s="577"/>
      <c r="E297" s="577"/>
      <c r="F297" s="577"/>
      <c r="G297" s="577"/>
      <c r="H297" s="577"/>
      <c r="I297" s="577"/>
      <c r="J297" s="577"/>
      <c r="K297" s="577"/>
      <c r="L297" s="577"/>
      <c r="M297" s="577"/>
      <c r="N297" s="577"/>
      <c r="O297" s="577"/>
      <c r="P297" s="577"/>
      <c r="Q297" s="577"/>
      <c r="R297" s="577"/>
      <c r="S297" s="577"/>
      <c r="T297" s="577"/>
      <c r="U297" s="577"/>
      <c r="V297" s="577"/>
      <c r="W297" s="577"/>
      <c r="X297" s="577"/>
      <c r="Y297" s="577"/>
      <c r="Z297" s="577"/>
    </row>
    <row r="298" spans="1:26" ht="12.75" customHeight="1">
      <c r="A298" s="577"/>
      <c r="B298" s="577"/>
      <c r="C298" s="577"/>
      <c r="D298" s="577"/>
      <c r="E298" s="577"/>
      <c r="F298" s="577"/>
      <c r="G298" s="577"/>
      <c r="H298" s="577"/>
      <c r="I298" s="577"/>
      <c r="J298" s="577"/>
      <c r="K298" s="577"/>
      <c r="L298" s="577"/>
      <c r="M298" s="577"/>
      <c r="N298" s="577"/>
      <c r="O298" s="577"/>
      <c r="P298" s="577"/>
      <c r="Q298" s="577"/>
      <c r="R298" s="577"/>
      <c r="S298" s="577"/>
      <c r="T298" s="577"/>
      <c r="U298" s="577"/>
      <c r="V298" s="577"/>
      <c r="W298" s="577"/>
      <c r="X298" s="577"/>
      <c r="Y298" s="577"/>
      <c r="Z298" s="577"/>
    </row>
    <row r="299" spans="1:26" ht="12.75" customHeight="1">
      <c r="A299" s="577"/>
      <c r="B299" s="577"/>
      <c r="C299" s="577"/>
      <c r="D299" s="577"/>
      <c r="E299" s="577"/>
      <c r="F299" s="577"/>
      <c r="G299" s="577"/>
      <c r="H299" s="577"/>
      <c r="I299" s="577"/>
      <c r="J299" s="577"/>
      <c r="K299" s="577"/>
      <c r="L299" s="577"/>
      <c r="M299" s="577"/>
      <c r="N299" s="577"/>
      <c r="O299" s="577"/>
      <c r="P299" s="577"/>
      <c r="Q299" s="577"/>
      <c r="R299" s="577"/>
      <c r="S299" s="577"/>
      <c r="T299" s="577"/>
      <c r="U299" s="577"/>
      <c r="V299" s="577"/>
      <c r="W299" s="577"/>
      <c r="X299" s="577"/>
      <c r="Y299" s="577"/>
      <c r="Z299" s="577"/>
    </row>
    <row r="300" spans="1:26" ht="12.75" customHeight="1">
      <c r="A300" s="577"/>
      <c r="B300" s="577"/>
      <c r="C300" s="577"/>
      <c r="D300" s="577"/>
      <c r="E300" s="577"/>
      <c r="F300" s="577"/>
      <c r="G300" s="577"/>
      <c r="H300" s="577"/>
      <c r="I300" s="577"/>
      <c r="J300" s="577"/>
      <c r="K300" s="577"/>
      <c r="L300" s="577"/>
      <c r="M300" s="577"/>
      <c r="N300" s="577"/>
      <c r="O300" s="577"/>
      <c r="P300" s="577"/>
      <c r="Q300" s="577"/>
      <c r="R300" s="577"/>
      <c r="S300" s="577"/>
      <c r="T300" s="577"/>
      <c r="U300" s="577"/>
      <c r="V300" s="577"/>
      <c r="W300" s="577"/>
      <c r="X300" s="577"/>
      <c r="Y300" s="577"/>
      <c r="Z300" s="577"/>
    </row>
    <row r="301" spans="1:26" ht="12.75" customHeight="1">
      <c r="A301" s="577"/>
      <c r="B301" s="577"/>
      <c r="C301" s="577"/>
      <c r="D301" s="577"/>
      <c r="E301" s="577"/>
      <c r="F301" s="577"/>
      <c r="G301" s="577"/>
      <c r="H301" s="577"/>
      <c r="I301" s="577"/>
      <c r="J301" s="577"/>
      <c r="K301" s="577"/>
      <c r="L301" s="577"/>
      <c r="M301" s="577"/>
      <c r="N301" s="577"/>
      <c r="O301" s="577"/>
      <c r="P301" s="577"/>
      <c r="Q301" s="577"/>
      <c r="R301" s="577"/>
      <c r="S301" s="577"/>
      <c r="T301" s="577"/>
      <c r="U301" s="577"/>
      <c r="V301" s="577"/>
      <c r="W301" s="577"/>
      <c r="X301" s="577"/>
      <c r="Y301" s="577"/>
      <c r="Z301" s="577"/>
    </row>
    <row r="302" spans="1:26" ht="12.75" customHeight="1">
      <c r="A302" s="577"/>
      <c r="B302" s="577"/>
      <c r="C302" s="577"/>
      <c r="D302" s="577"/>
      <c r="E302" s="577"/>
      <c r="F302" s="577"/>
      <c r="G302" s="577"/>
      <c r="H302" s="577"/>
      <c r="I302" s="577"/>
      <c r="J302" s="577"/>
      <c r="K302" s="577"/>
      <c r="L302" s="577"/>
      <c r="M302" s="577"/>
      <c r="N302" s="577"/>
      <c r="O302" s="577"/>
      <c r="P302" s="577"/>
      <c r="Q302" s="577"/>
      <c r="R302" s="577"/>
      <c r="S302" s="577"/>
      <c r="T302" s="577"/>
      <c r="U302" s="577"/>
      <c r="V302" s="577"/>
      <c r="W302" s="577"/>
      <c r="X302" s="577"/>
      <c r="Y302" s="577"/>
      <c r="Z302" s="577"/>
    </row>
    <row r="303" spans="1:26" ht="12.75" customHeight="1">
      <c r="A303" s="577"/>
      <c r="B303" s="577"/>
      <c r="C303" s="577"/>
      <c r="D303" s="577"/>
      <c r="E303" s="577"/>
      <c r="F303" s="577"/>
      <c r="G303" s="577"/>
      <c r="H303" s="577"/>
      <c r="I303" s="577"/>
      <c r="J303" s="577"/>
      <c r="K303" s="577"/>
      <c r="L303" s="577"/>
      <c r="M303" s="577"/>
      <c r="N303" s="577"/>
      <c r="O303" s="577"/>
      <c r="P303" s="577"/>
      <c r="Q303" s="577"/>
      <c r="R303" s="577"/>
      <c r="S303" s="577"/>
      <c r="T303" s="577"/>
      <c r="U303" s="577"/>
      <c r="V303" s="577"/>
      <c r="W303" s="577"/>
      <c r="X303" s="577"/>
      <c r="Y303" s="577"/>
      <c r="Z303" s="577"/>
    </row>
    <row r="304" spans="1:26" ht="12.75" customHeight="1">
      <c r="A304" s="577"/>
      <c r="B304" s="577"/>
      <c r="C304" s="577"/>
      <c r="D304" s="577"/>
      <c r="E304" s="577"/>
      <c r="F304" s="577"/>
      <c r="G304" s="577"/>
      <c r="H304" s="577"/>
      <c r="I304" s="577"/>
      <c r="J304" s="577"/>
      <c r="K304" s="577"/>
      <c r="L304" s="577"/>
      <c r="M304" s="577"/>
      <c r="N304" s="577"/>
      <c r="O304" s="577"/>
      <c r="P304" s="577"/>
      <c r="Q304" s="577"/>
      <c r="R304" s="577"/>
      <c r="S304" s="577"/>
      <c r="T304" s="577"/>
      <c r="U304" s="577"/>
      <c r="V304" s="577"/>
      <c r="W304" s="577"/>
      <c r="X304" s="577"/>
      <c r="Y304" s="577"/>
      <c r="Z304" s="577"/>
    </row>
    <row r="305" spans="1:26" ht="12.75" customHeight="1">
      <c r="A305" s="577"/>
      <c r="B305" s="577"/>
      <c r="C305" s="577"/>
      <c r="D305" s="577"/>
      <c r="E305" s="577"/>
      <c r="F305" s="577"/>
      <c r="G305" s="577"/>
      <c r="H305" s="577"/>
      <c r="I305" s="577"/>
      <c r="J305" s="577"/>
      <c r="K305" s="577"/>
      <c r="L305" s="577"/>
      <c r="M305" s="577"/>
      <c r="N305" s="577"/>
      <c r="O305" s="577"/>
      <c r="P305" s="577"/>
      <c r="Q305" s="577"/>
      <c r="R305" s="577"/>
      <c r="S305" s="577"/>
      <c r="T305" s="577"/>
      <c r="U305" s="577"/>
      <c r="V305" s="577"/>
      <c r="W305" s="577"/>
      <c r="X305" s="577"/>
      <c r="Y305" s="577"/>
      <c r="Z305" s="577"/>
    </row>
    <row r="306" spans="1:26" ht="12.75" customHeight="1">
      <c r="A306" s="577"/>
      <c r="B306" s="577"/>
      <c r="C306" s="577"/>
      <c r="D306" s="577"/>
      <c r="E306" s="577"/>
      <c r="F306" s="577"/>
      <c r="G306" s="577"/>
      <c r="H306" s="577"/>
      <c r="I306" s="577"/>
      <c r="J306" s="577"/>
      <c r="K306" s="577"/>
      <c r="L306" s="577"/>
      <c r="M306" s="577"/>
      <c r="N306" s="577"/>
      <c r="O306" s="577"/>
      <c r="P306" s="577"/>
      <c r="Q306" s="577"/>
      <c r="R306" s="577"/>
      <c r="S306" s="577"/>
      <c r="T306" s="577"/>
      <c r="U306" s="577"/>
      <c r="V306" s="577"/>
      <c r="W306" s="577"/>
      <c r="X306" s="577"/>
      <c r="Y306" s="577"/>
      <c r="Z306" s="577"/>
    </row>
    <row r="307" spans="1:26" ht="12.75" customHeight="1">
      <c r="A307" s="577"/>
      <c r="B307" s="577"/>
      <c r="C307" s="577"/>
      <c r="D307" s="577"/>
      <c r="E307" s="577"/>
      <c r="F307" s="577"/>
      <c r="G307" s="577"/>
      <c r="H307" s="577"/>
      <c r="I307" s="577"/>
      <c r="J307" s="577"/>
      <c r="K307" s="577"/>
      <c r="L307" s="577"/>
      <c r="M307" s="577"/>
      <c r="N307" s="577"/>
      <c r="O307" s="577"/>
      <c r="P307" s="577"/>
      <c r="Q307" s="577"/>
      <c r="R307" s="577"/>
      <c r="S307" s="577"/>
      <c r="T307" s="577"/>
      <c r="U307" s="577"/>
      <c r="V307" s="577"/>
      <c r="W307" s="577"/>
      <c r="X307" s="577"/>
      <c r="Y307" s="577"/>
      <c r="Z307" s="577"/>
    </row>
    <row r="308" spans="1:26" ht="12.75" customHeight="1">
      <c r="A308" s="577"/>
      <c r="B308" s="577"/>
      <c r="C308" s="577"/>
      <c r="D308" s="577"/>
      <c r="E308" s="577"/>
      <c r="F308" s="577"/>
      <c r="G308" s="577"/>
      <c r="H308" s="577"/>
      <c r="I308" s="577"/>
      <c r="J308" s="577"/>
      <c r="K308" s="577"/>
      <c r="L308" s="577"/>
      <c r="M308" s="577"/>
      <c r="N308" s="577"/>
      <c r="O308" s="577"/>
      <c r="P308" s="577"/>
      <c r="Q308" s="577"/>
      <c r="R308" s="577"/>
      <c r="S308" s="577"/>
      <c r="T308" s="577"/>
      <c r="U308" s="577"/>
      <c r="V308" s="577"/>
      <c r="W308" s="577"/>
      <c r="X308" s="577"/>
      <c r="Y308" s="577"/>
      <c r="Z308" s="577"/>
    </row>
    <row r="309" spans="1:26" ht="12.75" customHeight="1">
      <c r="A309" s="577"/>
      <c r="B309" s="577"/>
      <c r="C309" s="577"/>
      <c r="D309" s="577"/>
      <c r="E309" s="577"/>
      <c r="F309" s="577"/>
      <c r="G309" s="577"/>
      <c r="H309" s="577"/>
      <c r="I309" s="577"/>
      <c r="J309" s="577"/>
      <c r="K309" s="577"/>
      <c r="L309" s="577"/>
      <c r="M309" s="577"/>
      <c r="N309" s="577"/>
      <c r="O309" s="577"/>
      <c r="P309" s="577"/>
      <c r="Q309" s="577"/>
      <c r="R309" s="577"/>
      <c r="S309" s="577"/>
      <c r="T309" s="577"/>
      <c r="U309" s="577"/>
      <c r="V309" s="577"/>
      <c r="W309" s="577"/>
      <c r="X309" s="577"/>
      <c r="Y309" s="577"/>
      <c r="Z309" s="577"/>
    </row>
    <row r="310" spans="1:26" ht="12.75" customHeight="1">
      <c r="A310" s="577"/>
      <c r="B310" s="577"/>
      <c r="C310" s="577"/>
      <c r="D310" s="577"/>
      <c r="E310" s="577"/>
      <c r="F310" s="577"/>
      <c r="G310" s="577"/>
      <c r="H310" s="577"/>
      <c r="I310" s="577"/>
      <c r="J310" s="577"/>
      <c r="K310" s="577"/>
      <c r="L310" s="577"/>
      <c r="M310" s="577"/>
      <c r="N310" s="577"/>
      <c r="O310" s="577"/>
      <c r="P310" s="577"/>
      <c r="Q310" s="577"/>
      <c r="R310" s="577"/>
      <c r="S310" s="577"/>
      <c r="T310" s="577"/>
      <c r="U310" s="577"/>
      <c r="V310" s="577"/>
      <c r="W310" s="577"/>
      <c r="X310" s="577"/>
      <c r="Y310" s="577"/>
      <c r="Z310" s="577"/>
    </row>
    <row r="311" spans="1:26" ht="12.75" customHeight="1">
      <c r="A311" s="577"/>
      <c r="B311" s="577"/>
      <c r="C311" s="577"/>
      <c r="D311" s="577"/>
      <c r="E311" s="577"/>
      <c r="F311" s="577"/>
      <c r="G311" s="577"/>
      <c r="H311" s="577"/>
      <c r="I311" s="577"/>
      <c r="J311" s="577"/>
      <c r="K311" s="577"/>
      <c r="L311" s="577"/>
      <c r="M311" s="577"/>
      <c r="N311" s="577"/>
      <c r="O311" s="577"/>
      <c r="P311" s="577"/>
      <c r="Q311" s="577"/>
      <c r="R311" s="577"/>
      <c r="S311" s="577"/>
      <c r="T311" s="577"/>
      <c r="U311" s="577"/>
      <c r="V311" s="577"/>
      <c r="W311" s="577"/>
      <c r="X311" s="577"/>
      <c r="Y311" s="577"/>
      <c r="Z311" s="577"/>
    </row>
    <row r="312" spans="1:26" ht="12.75" customHeight="1">
      <c r="A312" s="577"/>
      <c r="B312" s="577"/>
      <c r="C312" s="577"/>
      <c r="D312" s="577"/>
      <c r="E312" s="577"/>
      <c r="F312" s="577"/>
      <c r="G312" s="577"/>
      <c r="H312" s="577"/>
      <c r="I312" s="577"/>
      <c r="J312" s="577"/>
      <c r="K312" s="577"/>
      <c r="L312" s="577"/>
      <c r="M312" s="577"/>
      <c r="N312" s="577"/>
      <c r="O312" s="577"/>
      <c r="P312" s="577"/>
      <c r="Q312" s="577"/>
      <c r="R312" s="577"/>
      <c r="S312" s="577"/>
      <c r="T312" s="577"/>
      <c r="U312" s="577"/>
      <c r="V312" s="577"/>
      <c r="W312" s="577"/>
      <c r="X312" s="577"/>
      <c r="Y312" s="577"/>
      <c r="Z312" s="577"/>
    </row>
    <row r="313" spans="1:26" ht="12.75" customHeight="1">
      <c r="A313" s="577"/>
      <c r="B313" s="577"/>
      <c r="C313" s="577"/>
      <c r="D313" s="577"/>
      <c r="E313" s="577"/>
      <c r="F313" s="577"/>
      <c r="G313" s="577"/>
      <c r="H313" s="577"/>
      <c r="I313" s="577"/>
      <c r="J313" s="577"/>
      <c r="K313" s="577"/>
      <c r="L313" s="577"/>
      <c r="M313" s="577"/>
      <c r="N313" s="577"/>
      <c r="O313" s="577"/>
      <c r="P313" s="577"/>
      <c r="Q313" s="577"/>
      <c r="R313" s="577"/>
      <c r="S313" s="577"/>
      <c r="T313" s="577"/>
      <c r="U313" s="577"/>
      <c r="V313" s="577"/>
      <c r="W313" s="577"/>
      <c r="X313" s="577"/>
      <c r="Y313" s="577"/>
      <c r="Z313" s="577"/>
    </row>
    <row r="314" spans="1:26" ht="12.75" customHeight="1">
      <c r="A314" s="577"/>
      <c r="B314" s="577"/>
      <c r="C314" s="577"/>
      <c r="D314" s="577"/>
      <c r="E314" s="577"/>
      <c r="F314" s="577"/>
      <c r="G314" s="577"/>
      <c r="H314" s="577"/>
      <c r="I314" s="577"/>
      <c r="J314" s="577"/>
      <c r="K314" s="577"/>
      <c r="L314" s="577"/>
      <c r="M314" s="577"/>
      <c r="N314" s="577"/>
      <c r="O314" s="577"/>
      <c r="P314" s="577"/>
      <c r="Q314" s="577"/>
      <c r="R314" s="577"/>
      <c r="S314" s="577"/>
      <c r="T314" s="577"/>
      <c r="U314" s="577"/>
      <c r="V314" s="577"/>
      <c r="W314" s="577"/>
      <c r="X314" s="577"/>
      <c r="Y314" s="577"/>
      <c r="Z314" s="577"/>
    </row>
    <row r="315" spans="1:26" ht="12.75" customHeight="1">
      <c r="A315" s="577"/>
      <c r="B315" s="577"/>
      <c r="C315" s="577"/>
      <c r="D315" s="577"/>
      <c r="E315" s="577"/>
      <c r="F315" s="577"/>
      <c r="G315" s="577"/>
      <c r="H315" s="577"/>
      <c r="I315" s="577"/>
      <c r="J315" s="577"/>
      <c r="K315" s="577"/>
      <c r="L315" s="577"/>
      <c r="M315" s="577"/>
      <c r="N315" s="577"/>
      <c r="O315" s="577"/>
      <c r="P315" s="577"/>
      <c r="Q315" s="577"/>
      <c r="R315" s="577"/>
      <c r="S315" s="577"/>
      <c r="T315" s="577"/>
      <c r="U315" s="577"/>
      <c r="V315" s="577"/>
      <c r="W315" s="577"/>
      <c r="X315" s="577"/>
      <c r="Y315" s="577"/>
      <c r="Z315" s="577"/>
    </row>
    <row r="316" spans="1:26" ht="12.75" customHeight="1">
      <c r="A316" s="577"/>
      <c r="B316" s="577"/>
      <c r="C316" s="577"/>
      <c r="D316" s="577"/>
      <c r="E316" s="577"/>
      <c r="F316" s="577"/>
      <c r="G316" s="577"/>
      <c r="H316" s="577"/>
      <c r="I316" s="577"/>
      <c r="J316" s="577"/>
      <c r="K316" s="577"/>
      <c r="L316" s="577"/>
      <c r="M316" s="577"/>
      <c r="N316" s="577"/>
      <c r="O316" s="577"/>
      <c r="P316" s="577"/>
      <c r="Q316" s="577"/>
      <c r="R316" s="577"/>
      <c r="S316" s="577"/>
      <c r="T316" s="577"/>
      <c r="U316" s="577"/>
      <c r="V316" s="577"/>
      <c r="W316" s="577"/>
      <c r="X316" s="577"/>
      <c r="Y316" s="577"/>
      <c r="Z316" s="577"/>
    </row>
    <row r="317" spans="1:26" ht="12.75" customHeight="1">
      <c r="A317" s="577"/>
      <c r="B317" s="577"/>
      <c r="C317" s="577"/>
      <c r="D317" s="577"/>
      <c r="E317" s="577"/>
      <c r="F317" s="577"/>
      <c r="G317" s="577"/>
      <c r="H317" s="577"/>
      <c r="I317" s="577"/>
      <c r="J317" s="577"/>
      <c r="K317" s="577"/>
      <c r="L317" s="577"/>
      <c r="M317" s="577"/>
      <c r="N317" s="577"/>
      <c r="O317" s="577"/>
      <c r="P317" s="577"/>
      <c r="Q317" s="577"/>
      <c r="R317" s="577"/>
      <c r="S317" s="577"/>
      <c r="T317" s="577"/>
      <c r="U317" s="577"/>
      <c r="V317" s="577"/>
      <c r="W317" s="577"/>
      <c r="X317" s="577"/>
      <c r="Y317" s="577"/>
      <c r="Z317" s="577"/>
    </row>
    <row r="318" spans="1:26" ht="12.75" customHeight="1">
      <c r="A318" s="577"/>
      <c r="B318" s="577"/>
      <c r="C318" s="577"/>
      <c r="D318" s="577"/>
      <c r="E318" s="577"/>
      <c r="F318" s="577"/>
      <c r="G318" s="577"/>
      <c r="H318" s="577"/>
      <c r="I318" s="577"/>
      <c r="J318" s="577"/>
      <c r="K318" s="577"/>
      <c r="L318" s="577"/>
      <c r="M318" s="577"/>
      <c r="N318" s="577"/>
      <c r="O318" s="577"/>
      <c r="P318" s="577"/>
      <c r="Q318" s="577"/>
      <c r="R318" s="577"/>
      <c r="S318" s="577"/>
      <c r="T318" s="577"/>
      <c r="U318" s="577"/>
      <c r="V318" s="577"/>
      <c r="W318" s="577"/>
      <c r="X318" s="577"/>
      <c r="Y318" s="577"/>
      <c r="Z318" s="577"/>
    </row>
    <row r="319" spans="1:26" ht="12.75" customHeight="1">
      <c r="A319" s="577"/>
      <c r="B319" s="577"/>
      <c r="C319" s="577"/>
      <c r="D319" s="577"/>
      <c r="E319" s="577"/>
      <c r="F319" s="577"/>
      <c r="G319" s="577"/>
      <c r="H319" s="577"/>
      <c r="I319" s="577"/>
      <c r="J319" s="577"/>
      <c r="K319" s="577"/>
      <c r="L319" s="577"/>
      <c r="M319" s="577"/>
      <c r="N319" s="577"/>
      <c r="O319" s="577"/>
      <c r="P319" s="577"/>
      <c r="Q319" s="577"/>
      <c r="R319" s="577"/>
      <c r="S319" s="577"/>
      <c r="T319" s="577"/>
      <c r="U319" s="577"/>
      <c r="V319" s="577"/>
      <c r="W319" s="577"/>
      <c r="X319" s="577"/>
      <c r="Y319" s="577"/>
      <c r="Z319" s="577"/>
    </row>
    <row r="320" spans="1:26" ht="12.75" customHeight="1">
      <c r="A320" s="577"/>
      <c r="B320" s="577"/>
      <c r="C320" s="577"/>
      <c r="D320" s="577"/>
      <c r="E320" s="577"/>
      <c r="F320" s="577"/>
      <c r="G320" s="577"/>
      <c r="H320" s="577"/>
      <c r="I320" s="577"/>
      <c r="J320" s="577"/>
      <c r="K320" s="577"/>
      <c r="L320" s="577"/>
      <c r="M320" s="577"/>
      <c r="N320" s="577"/>
      <c r="O320" s="577"/>
      <c r="P320" s="577"/>
      <c r="Q320" s="577"/>
      <c r="R320" s="577"/>
      <c r="S320" s="577"/>
      <c r="T320" s="577"/>
      <c r="U320" s="577"/>
      <c r="V320" s="577"/>
      <c r="W320" s="577"/>
      <c r="X320" s="577"/>
      <c r="Y320" s="577"/>
      <c r="Z320" s="577"/>
    </row>
    <row r="321" spans="1:26" ht="12.75" customHeight="1">
      <c r="A321" s="577"/>
      <c r="B321" s="577"/>
      <c r="C321" s="577"/>
      <c r="D321" s="577"/>
      <c r="E321" s="577"/>
      <c r="F321" s="577"/>
      <c r="G321" s="577"/>
      <c r="H321" s="577"/>
      <c r="I321" s="577"/>
      <c r="J321" s="577"/>
      <c r="K321" s="577"/>
      <c r="L321" s="577"/>
      <c r="M321" s="577"/>
      <c r="N321" s="577"/>
      <c r="O321" s="577"/>
      <c r="P321" s="577"/>
      <c r="Q321" s="577"/>
      <c r="R321" s="577"/>
      <c r="S321" s="577"/>
      <c r="T321" s="577"/>
      <c r="U321" s="577"/>
      <c r="V321" s="577"/>
      <c r="W321" s="577"/>
      <c r="X321" s="577"/>
      <c r="Y321" s="577"/>
      <c r="Z321" s="577"/>
    </row>
    <row r="322" spans="1:26" ht="12.75" customHeight="1">
      <c r="A322" s="577"/>
      <c r="B322" s="577"/>
      <c r="C322" s="577"/>
      <c r="D322" s="577"/>
      <c r="E322" s="577"/>
      <c r="F322" s="577"/>
      <c r="G322" s="577"/>
      <c r="H322" s="577"/>
      <c r="I322" s="577"/>
      <c r="J322" s="577"/>
      <c r="K322" s="577"/>
      <c r="L322" s="577"/>
      <c r="M322" s="577"/>
      <c r="N322" s="577"/>
      <c r="O322" s="577"/>
      <c r="P322" s="577"/>
      <c r="Q322" s="577"/>
      <c r="R322" s="577"/>
      <c r="S322" s="577"/>
      <c r="T322" s="577"/>
      <c r="U322" s="577"/>
      <c r="V322" s="577"/>
      <c r="W322" s="577"/>
      <c r="X322" s="577"/>
      <c r="Y322" s="577"/>
      <c r="Z322" s="577"/>
    </row>
    <row r="323" spans="1:26" ht="12.75" customHeight="1">
      <c r="A323" s="577"/>
      <c r="B323" s="577"/>
      <c r="C323" s="577"/>
      <c r="D323" s="577"/>
      <c r="E323" s="577"/>
      <c r="F323" s="577"/>
      <c r="G323" s="577"/>
      <c r="H323" s="577"/>
      <c r="I323" s="577"/>
      <c r="J323" s="577"/>
      <c r="K323" s="577"/>
      <c r="L323" s="577"/>
      <c r="M323" s="577"/>
      <c r="N323" s="577"/>
      <c r="O323" s="577"/>
      <c r="P323" s="577"/>
      <c r="Q323" s="577"/>
      <c r="R323" s="577"/>
      <c r="S323" s="577"/>
      <c r="T323" s="577"/>
      <c r="U323" s="577"/>
      <c r="V323" s="577"/>
      <c r="W323" s="577"/>
      <c r="X323" s="577"/>
      <c r="Y323" s="577"/>
      <c r="Z323" s="577"/>
    </row>
    <row r="324" spans="1:26" ht="12.75" customHeight="1">
      <c r="A324" s="577"/>
      <c r="B324" s="577"/>
      <c r="C324" s="577"/>
      <c r="D324" s="577"/>
      <c r="E324" s="577"/>
      <c r="F324" s="577"/>
      <c r="G324" s="577"/>
      <c r="H324" s="577"/>
      <c r="I324" s="577"/>
      <c r="J324" s="577"/>
      <c r="K324" s="577"/>
      <c r="L324" s="577"/>
      <c r="M324" s="577"/>
      <c r="N324" s="577"/>
      <c r="O324" s="577"/>
      <c r="P324" s="577"/>
      <c r="Q324" s="577"/>
      <c r="R324" s="577"/>
      <c r="S324" s="577"/>
      <c r="T324" s="577"/>
      <c r="U324" s="577"/>
      <c r="V324" s="577"/>
      <c r="W324" s="577"/>
      <c r="X324" s="577"/>
      <c r="Y324" s="577"/>
      <c r="Z324" s="577"/>
    </row>
    <row r="325" spans="1:26" ht="12.75" customHeight="1">
      <c r="A325" s="577"/>
      <c r="B325" s="577"/>
      <c r="C325" s="577"/>
      <c r="D325" s="577"/>
      <c r="E325" s="577"/>
      <c r="F325" s="577"/>
      <c r="G325" s="577"/>
      <c r="H325" s="577"/>
      <c r="I325" s="577"/>
      <c r="J325" s="577"/>
      <c r="K325" s="577"/>
      <c r="L325" s="577"/>
      <c r="M325" s="577"/>
      <c r="N325" s="577"/>
      <c r="O325" s="577"/>
      <c r="P325" s="577"/>
      <c r="Q325" s="577"/>
      <c r="R325" s="577"/>
      <c r="S325" s="577"/>
      <c r="T325" s="577"/>
      <c r="U325" s="577"/>
      <c r="V325" s="577"/>
      <c r="W325" s="577"/>
      <c r="X325" s="577"/>
      <c r="Y325" s="577"/>
      <c r="Z325" s="577"/>
    </row>
    <row r="326" spans="1:26" ht="12.75" customHeight="1">
      <c r="A326" s="577"/>
      <c r="B326" s="577"/>
      <c r="C326" s="577"/>
      <c r="D326" s="577"/>
      <c r="E326" s="577"/>
      <c r="F326" s="577"/>
      <c r="G326" s="577"/>
      <c r="H326" s="577"/>
      <c r="I326" s="577"/>
      <c r="J326" s="577"/>
      <c r="K326" s="577"/>
      <c r="L326" s="577"/>
      <c r="M326" s="577"/>
      <c r="N326" s="577"/>
      <c r="O326" s="577"/>
      <c r="P326" s="577"/>
      <c r="Q326" s="577"/>
      <c r="R326" s="577"/>
      <c r="S326" s="577"/>
      <c r="T326" s="577"/>
      <c r="U326" s="577"/>
      <c r="V326" s="577"/>
      <c r="W326" s="577"/>
      <c r="X326" s="577"/>
      <c r="Y326" s="577"/>
      <c r="Z326" s="577"/>
    </row>
    <row r="327" spans="1:26" ht="12.75" customHeight="1">
      <c r="A327" s="577"/>
      <c r="B327" s="577"/>
      <c r="C327" s="577"/>
      <c r="D327" s="577"/>
      <c r="E327" s="577"/>
      <c r="F327" s="577"/>
      <c r="G327" s="577"/>
      <c r="H327" s="577"/>
      <c r="I327" s="577"/>
      <c r="J327" s="577"/>
      <c r="K327" s="577"/>
      <c r="L327" s="577"/>
      <c r="M327" s="577"/>
      <c r="N327" s="577"/>
      <c r="O327" s="577"/>
      <c r="P327" s="577"/>
      <c r="Q327" s="577"/>
      <c r="R327" s="577"/>
      <c r="S327" s="577"/>
      <c r="T327" s="577"/>
      <c r="U327" s="577"/>
      <c r="V327" s="577"/>
      <c r="W327" s="577"/>
      <c r="X327" s="577"/>
      <c r="Y327" s="577"/>
      <c r="Z327" s="577"/>
    </row>
    <row r="328" spans="1:26" ht="12.75" customHeight="1">
      <c r="A328" s="577"/>
      <c r="B328" s="577"/>
      <c r="C328" s="577"/>
      <c r="D328" s="577"/>
      <c r="E328" s="577"/>
      <c r="F328" s="577"/>
      <c r="G328" s="577"/>
      <c r="H328" s="577"/>
      <c r="I328" s="577"/>
      <c r="J328" s="577"/>
      <c r="K328" s="577"/>
      <c r="L328" s="577"/>
      <c r="M328" s="577"/>
      <c r="N328" s="577"/>
      <c r="O328" s="577"/>
      <c r="P328" s="577"/>
      <c r="Q328" s="577"/>
      <c r="R328" s="577"/>
      <c r="S328" s="577"/>
      <c r="T328" s="577"/>
      <c r="U328" s="577"/>
      <c r="V328" s="577"/>
      <c r="W328" s="577"/>
      <c r="X328" s="577"/>
      <c r="Y328" s="577"/>
      <c r="Z328" s="577"/>
    </row>
    <row r="329" spans="1:26" ht="12.75" customHeight="1">
      <c r="A329" s="577"/>
      <c r="B329" s="577"/>
      <c r="C329" s="577"/>
      <c r="D329" s="577"/>
      <c r="E329" s="577"/>
      <c r="F329" s="577"/>
      <c r="G329" s="577"/>
      <c r="H329" s="577"/>
      <c r="I329" s="577"/>
      <c r="J329" s="577"/>
      <c r="K329" s="577"/>
      <c r="L329" s="577"/>
      <c r="M329" s="577"/>
      <c r="N329" s="577"/>
      <c r="O329" s="577"/>
      <c r="P329" s="577"/>
      <c r="Q329" s="577"/>
      <c r="R329" s="577"/>
      <c r="S329" s="577"/>
      <c r="T329" s="577"/>
      <c r="U329" s="577"/>
      <c r="V329" s="577"/>
      <c r="W329" s="577"/>
      <c r="X329" s="577"/>
      <c r="Y329" s="577"/>
      <c r="Z329" s="577"/>
    </row>
    <row r="330" spans="1:26" ht="12.75" customHeight="1">
      <c r="A330" s="577"/>
      <c r="B330" s="577"/>
      <c r="C330" s="577"/>
      <c r="D330" s="577"/>
      <c r="E330" s="577"/>
      <c r="F330" s="577"/>
      <c r="G330" s="577"/>
      <c r="H330" s="577"/>
      <c r="I330" s="577"/>
      <c r="J330" s="577"/>
      <c r="K330" s="577"/>
      <c r="L330" s="577"/>
      <c r="M330" s="577"/>
      <c r="N330" s="577"/>
      <c r="O330" s="577"/>
      <c r="P330" s="577"/>
      <c r="Q330" s="577"/>
      <c r="R330" s="577"/>
      <c r="S330" s="577"/>
      <c r="T330" s="577"/>
      <c r="U330" s="577"/>
      <c r="V330" s="577"/>
      <c r="W330" s="577"/>
      <c r="X330" s="577"/>
      <c r="Y330" s="577"/>
      <c r="Z330" s="577"/>
    </row>
    <row r="331" spans="1:26" ht="12.75" customHeight="1">
      <c r="A331" s="577"/>
      <c r="B331" s="577"/>
      <c r="C331" s="577"/>
      <c r="D331" s="577"/>
      <c r="E331" s="577"/>
      <c r="F331" s="577"/>
      <c r="G331" s="577"/>
      <c r="H331" s="577"/>
      <c r="I331" s="577"/>
      <c r="J331" s="577"/>
      <c r="K331" s="577"/>
      <c r="L331" s="577"/>
      <c r="M331" s="577"/>
      <c r="N331" s="577"/>
      <c r="O331" s="577"/>
      <c r="P331" s="577"/>
      <c r="Q331" s="577"/>
      <c r="R331" s="577"/>
      <c r="S331" s="577"/>
      <c r="T331" s="577"/>
      <c r="U331" s="577"/>
      <c r="V331" s="577"/>
      <c r="W331" s="577"/>
      <c r="X331" s="577"/>
      <c r="Y331" s="577"/>
      <c r="Z331" s="577"/>
    </row>
    <row r="332" spans="1:26" ht="12.75" customHeight="1">
      <c r="A332" s="577"/>
      <c r="B332" s="577"/>
      <c r="C332" s="577"/>
      <c r="D332" s="577"/>
      <c r="E332" s="577"/>
      <c r="F332" s="577"/>
      <c r="G332" s="577"/>
      <c r="H332" s="577"/>
      <c r="I332" s="577"/>
      <c r="J332" s="577"/>
      <c r="K332" s="577"/>
      <c r="L332" s="577"/>
      <c r="M332" s="577"/>
      <c r="N332" s="577"/>
      <c r="O332" s="577"/>
      <c r="P332" s="577"/>
      <c r="Q332" s="577"/>
      <c r="R332" s="577"/>
      <c r="S332" s="577"/>
      <c r="T332" s="577"/>
      <c r="U332" s="577"/>
      <c r="V332" s="577"/>
      <c r="W332" s="577"/>
      <c r="X332" s="577"/>
      <c r="Y332" s="577"/>
      <c r="Z332" s="577"/>
    </row>
    <row r="333" spans="1:26" ht="12.75" customHeight="1">
      <c r="A333" s="577"/>
      <c r="B333" s="577"/>
      <c r="C333" s="577"/>
      <c r="D333" s="577"/>
      <c r="E333" s="577"/>
      <c r="F333" s="577"/>
      <c r="G333" s="577"/>
      <c r="H333" s="577"/>
      <c r="I333" s="577"/>
      <c r="J333" s="577"/>
      <c r="K333" s="577"/>
      <c r="L333" s="577"/>
      <c r="M333" s="577"/>
      <c r="N333" s="577"/>
      <c r="O333" s="577"/>
      <c r="P333" s="577"/>
      <c r="Q333" s="577"/>
      <c r="R333" s="577"/>
      <c r="S333" s="577"/>
      <c r="T333" s="577"/>
      <c r="U333" s="577"/>
      <c r="V333" s="577"/>
      <c r="W333" s="577"/>
      <c r="X333" s="577"/>
      <c r="Y333" s="577"/>
      <c r="Z333" s="577"/>
    </row>
    <row r="334" spans="1:26" ht="12.75" customHeight="1">
      <c r="A334" s="577"/>
      <c r="B334" s="577"/>
      <c r="C334" s="577"/>
      <c r="D334" s="577"/>
      <c r="E334" s="577"/>
      <c r="F334" s="577"/>
      <c r="G334" s="577"/>
      <c r="H334" s="577"/>
      <c r="I334" s="577"/>
      <c r="J334" s="577"/>
      <c r="K334" s="577"/>
      <c r="L334" s="577"/>
      <c r="M334" s="577"/>
      <c r="N334" s="577"/>
      <c r="O334" s="577"/>
      <c r="P334" s="577"/>
      <c r="Q334" s="577"/>
      <c r="R334" s="577"/>
      <c r="S334" s="577"/>
      <c r="T334" s="577"/>
      <c r="U334" s="577"/>
      <c r="V334" s="577"/>
      <c r="W334" s="577"/>
      <c r="X334" s="577"/>
      <c r="Y334" s="577"/>
      <c r="Z334" s="577"/>
    </row>
    <row r="335" spans="1:26" ht="12.75" customHeight="1">
      <c r="A335" s="577"/>
      <c r="B335" s="577"/>
      <c r="C335" s="577"/>
      <c r="D335" s="577"/>
      <c r="E335" s="577"/>
      <c r="F335" s="577"/>
      <c r="G335" s="577"/>
      <c r="H335" s="577"/>
      <c r="I335" s="577"/>
      <c r="J335" s="577"/>
      <c r="K335" s="577"/>
      <c r="L335" s="577"/>
      <c r="M335" s="577"/>
      <c r="N335" s="577"/>
      <c r="O335" s="577"/>
      <c r="P335" s="577"/>
      <c r="Q335" s="577"/>
      <c r="R335" s="577"/>
      <c r="S335" s="577"/>
      <c r="T335" s="577"/>
      <c r="U335" s="577"/>
      <c r="V335" s="577"/>
      <c r="W335" s="577"/>
      <c r="X335" s="577"/>
      <c r="Y335" s="577"/>
      <c r="Z335" s="577"/>
    </row>
    <row r="336" spans="1:26" ht="12.75" customHeight="1">
      <c r="A336" s="577"/>
      <c r="B336" s="577"/>
      <c r="C336" s="577"/>
      <c r="D336" s="577"/>
      <c r="E336" s="577"/>
      <c r="F336" s="577"/>
      <c r="G336" s="577"/>
      <c r="H336" s="577"/>
      <c r="I336" s="577"/>
      <c r="J336" s="577"/>
      <c r="K336" s="577"/>
      <c r="L336" s="577"/>
      <c r="M336" s="577"/>
      <c r="N336" s="577"/>
      <c r="O336" s="577"/>
      <c r="P336" s="577"/>
      <c r="Q336" s="577"/>
      <c r="R336" s="577"/>
      <c r="S336" s="577"/>
      <c r="T336" s="577"/>
      <c r="U336" s="577"/>
      <c r="V336" s="577"/>
      <c r="W336" s="577"/>
      <c r="X336" s="577"/>
      <c r="Y336" s="577"/>
      <c r="Z336" s="577"/>
    </row>
    <row r="337" spans="1:26" ht="12.75" customHeight="1">
      <c r="A337" s="577"/>
      <c r="B337" s="577"/>
      <c r="C337" s="577"/>
      <c r="D337" s="577"/>
      <c r="E337" s="577"/>
      <c r="F337" s="577"/>
      <c r="G337" s="577"/>
      <c r="H337" s="577"/>
      <c r="I337" s="577"/>
      <c r="J337" s="577"/>
      <c r="K337" s="577"/>
      <c r="L337" s="577"/>
      <c r="M337" s="577"/>
      <c r="N337" s="577"/>
      <c r="O337" s="577"/>
      <c r="P337" s="577"/>
      <c r="Q337" s="577"/>
      <c r="R337" s="577"/>
      <c r="S337" s="577"/>
      <c r="T337" s="577"/>
      <c r="U337" s="577"/>
      <c r="V337" s="577"/>
      <c r="W337" s="577"/>
      <c r="X337" s="577"/>
      <c r="Y337" s="577"/>
      <c r="Z337" s="577"/>
    </row>
    <row r="338" spans="1:26" ht="12.75" customHeight="1">
      <c r="A338" s="577"/>
      <c r="B338" s="577"/>
      <c r="C338" s="577"/>
      <c r="D338" s="577"/>
      <c r="E338" s="577"/>
      <c r="F338" s="577"/>
      <c r="G338" s="577"/>
      <c r="H338" s="577"/>
      <c r="I338" s="577"/>
      <c r="J338" s="577"/>
      <c r="K338" s="577"/>
      <c r="L338" s="577"/>
      <c r="M338" s="577"/>
      <c r="N338" s="577"/>
      <c r="O338" s="577"/>
      <c r="P338" s="577"/>
      <c r="Q338" s="577"/>
      <c r="R338" s="577"/>
      <c r="S338" s="577"/>
      <c r="T338" s="577"/>
      <c r="U338" s="577"/>
      <c r="V338" s="577"/>
      <c r="W338" s="577"/>
      <c r="X338" s="577"/>
      <c r="Y338" s="577"/>
      <c r="Z338" s="577"/>
    </row>
    <row r="339" spans="1:26" ht="12.75" customHeight="1">
      <c r="A339" s="577"/>
      <c r="B339" s="577"/>
      <c r="C339" s="577"/>
      <c r="D339" s="577"/>
      <c r="E339" s="577"/>
      <c r="F339" s="577"/>
      <c r="G339" s="577"/>
      <c r="H339" s="577"/>
      <c r="I339" s="577"/>
      <c r="J339" s="577"/>
      <c r="K339" s="577"/>
      <c r="L339" s="577"/>
      <c r="M339" s="577"/>
      <c r="N339" s="577"/>
      <c r="O339" s="577"/>
      <c r="P339" s="577"/>
      <c r="Q339" s="577"/>
      <c r="R339" s="577"/>
      <c r="S339" s="577"/>
      <c r="T339" s="577"/>
      <c r="U339" s="577"/>
      <c r="V339" s="577"/>
      <c r="W339" s="577"/>
      <c r="X339" s="577"/>
      <c r="Y339" s="577"/>
      <c r="Z339" s="577"/>
    </row>
    <row r="340" spans="1:26" ht="12.75" customHeight="1">
      <c r="A340" s="577"/>
      <c r="B340" s="577"/>
      <c r="C340" s="577"/>
      <c r="D340" s="577"/>
      <c r="E340" s="577"/>
      <c r="F340" s="577"/>
      <c r="G340" s="577"/>
      <c r="H340" s="577"/>
      <c r="I340" s="577"/>
      <c r="J340" s="577"/>
      <c r="K340" s="577"/>
      <c r="L340" s="577"/>
      <c r="M340" s="577"/>
      <c r="N340" s="577"/>
      <c r="O340" s="577"/>
      <c r="P340" s="577"/>
      <c r="Q340" s="577"/>
      <c r="R340" s="577"/>
      <c r="S340" s="577"/>
      <c r="T340" s="577"/>
      <c r="U340" s="577"/>
      <c r="V340" s="577"/>
      <c r="W340" s="577"/>
      <c r="X340" s="577"/>
      <c r="Y340" s="577"/>
      <c r="Z340" s="577"/>
    </row>
    <row r="341" spans="1:26" ht="12.75" customHeight="1">
      <c r="A341" s="577"/>
      <c r="B341" s="577"/>
      <c r="C341" s="577"/>
      <c r="D341" s="577"/>
      <c r="E341" s="577"/>
      <c r="F341" s="577"/>
      <c r="G341" s="577"/>
      <c r="H341" s="577"/>
      <c r="I341" s="577"/>
      <c r="J341" s="577"/>
      <c r="K341" s="577"/>
      <c r="L341" s="577"/>
      <c r="M341" s="577"/>
      <c r="N341" s="577"/>
      <c r="O341" s="577"/>
      <c r="P341" s="577"/>
      <c r="Q341" s="577"/>
      <c r="R341" s="577"/>
      <c r="S341" s="577"/>
      <c r="T341" s="577"/>
      <c r="U341" s="577"/>
      <c r="V341" s="577"/>
      <c r="W341" s="577"/>
      <c r="X341" s="577"/>
      <c r="Y341" s="577"/>
      <c r="Z341" s="577"/>
    </row>
    <row r="342" spans="1:26" ht="12.75" customHeight="1">
      <c r="A342" s="577"/>
      <c r="B342" s="577"/>
      <c r="C342" s="577"/>
      <c r="D342" s="577"/>
      <c r="E342" s="577"/>
      <c r="F342" s="577"/>
      <c r="G342" s="577"/>
      <c r="H342" s="577"/>
      <c r="I342" s="577"/>
      <c r="J342" s="577"/>
      <c r="K342" s="577"/>
      <c r="L342" s="577"/>
      <c r="M342" s="577"/>
      <c r="N342" s="577"/>
      <c r="O342" s="577"/>
      <c r="P342" s="577"/>
      <c r="Q342" s="577"/>
      <c r="R342" s="577"/>
      <c r="S342" s="577"/>
      <c r="T342" s="577"/>
      <c r="U342" s="577"/>
      <c r="V342" s="577"/>
      <c r="W342" s="577"/>
      <c r="X342" s="577"/>
      <c r="Y342" s="577"/>
      <c r="Z342" s="577"/>
    </row>
    <row r="343" spans="1:26" ht="12.75" customHeight="1">
      <c r="A343" s="577"/>
      <c r="B343" s="577"/>
      <c r="C343" s="577"/>
      <c r="D343" s="577"/>
      <c r="E343" s="577"/>
      <c r="F343" s="577"/>
      <c r="G343" s="577"/>
      <c r="H343" s="577"/>
      <c r="I343" s="577"/>
      <c r="J343" s="577"/>
      <c r="K343" s="577"/>
      <c r="L343" s="577"/>
      <c r="M343" s="577"/>
      <c r="N343" s="577"/>
      <c r="O343" s="577"/>
      <c r="P343" s="577"/>
      <c r="Q343" s="577"/>
      <c r="R343" s="577"/>
      <c r="S343" s="577"/>
      <c r="T343" s="577"/>
      <c r="U343" s="577"/>
      <c r="V343" s="577"/>
      <c r="W343" s="577"/>
      <c r="X343" s="577"/>
      <c r="Y343" s="577"/>
      <c r="Z343" s="577"/>
    </row>
    <row r="344" spans="1:26" ht="12.75" customHeight="1">
      <c r="A344" s="577"/>
      <c r="B344" s="577"/>
      <c r="C344" s="577"/>
      <c r="D344" s="577"/>
      <c r="E344" s="577"/>
      <c r="F344" s="577"/>
      <c r="G344" s="577"/>
      <c r="H344" s="577"/>
      <c r="I344" s="577"/>
      <c r="J344" s="577"/>
      <c r="K344" s="577"/>
      <c r="L344" s="577"/>
      <c r="M344" s="577"/>
      <c r="N344" s="577"/>
      <c r="O344" s="577"/>
      <c r="P344" s="577"/>
      <c r="Q344" s="577"/>
      <c r="R344" s="577"/>
      <c r="S344" s="577"/>
      <c r="T344" s="577"/>
      <c r="U344" s="577"/>
      <c r="V344" s="577"/>
      <c r="W344" s="577"/>
      <c r="X344" s="577"/>
      <c r="Y344" s="577"/>
      <c r="Z344" s="577"/>
    </row>
    <row r="345" spans="1:26" ht="12.75" customHeight="1">
      <c r="A345" s="577"/>
      <c r="B345" s="577"/>
      <c r="C345" s="577"/>
      <c r="D345" s="577"/>
      <c r="E345" s="577"/>
      <c r="F345" s="577"/>
      <c r="G345" s="577"/>
      <c r="H345" s="577"/>
      <c r="I345" s="577"/>
      <c r="J345" s="577"/>
      <c r="K345" s="577"/>
      <c r="L345" s="577"/>
      <c r="M345" s="577"/>
      <c r="N345" s="577"/>
      <c r="O345" s="577"/>
      <c r="P345" s="577"/>
      <c r="Q345" s="577"/>
      <c r="R345" s="577"/>
      <c r="S345" s="577"/>
      <c r="T345" s="577"/>
      <c r="U345" s="577"/>
      <c r="V345" s="577"/>
      <c r="W345" s="577"/>
      <c r="X345" s="577"/>
      <c r="Y345" s="577"/>
      <c r="Z345" s="577"/>
    </row>
    <row r="346" spans="1:26" ht="12.75" customHeight="1">
      <c r="A346" s="577"/>
      <c r="B346" s="577"/>
      <c r="C346" s="577"/>
      <c r="D346" s="577"/>
      <c r="E346" s="577"/>
      <c r="F346" s="577"/>
      <c r="G346" s="577"/>
      <c r="H346" s="577"/>
      <c r="I346" s="577"/>
      <c r="J346" s="577"/>
      <c r="K346" s="577"/>
      <c r="L346" s="577"/>
      <c r="M346" s="577"/>
      <c r="N346" s="577"/>
      <c r="O346" s="577"/>
      <c r="P346" s="577"/>
      <c r="Q346" s="577"/>
      <c r="R346" s="577"/>
      <c r="S346" s="577"/>
      <c r="T346" s="577"/>
      <c r="U346" s="577"/>
      <c r="V346" s="577"/>
      <c r="W346" s="577"/>
      <c r="X346" s="577"/>
      <c r="Y346" s="577"/>
      <c r="Z346" s="577"/>
    </row>
    <row r="347" spans="1:26" ht="12.75" customHeight="1">
      <c r="A347" s="577"/>
      <c r="B347" s="577"/>
      <c r="C347" s="577"/>
      <c r="D347" s="577"/>
      <c r="E347" s="577"/>
      <c r="F347" s="577"/>
      <c r="G347" s="577"/>
      <c r="H347" s="577"/>
      <c r="I347" s="577"/>
      <c r="J347" s="577"/>
      <c r="K347" s="577"/>
      <c r="L347" s="577"/>
      <c r="M347" s="577"/>
      <c r="N347" s="577"/>
      <c r="O347" s="577"/>
      <c r="P347" s="577"/>
      <c r="Q347" s="577"/>
      <c r="R347" s="577"/>
      <c r="S347" s="577"/>
      <c r="T347" s="577"/>
      <c r="U347" s="577"/>
      <c r="V347" s="577"/>
      <c r="W347" s="577"/>
      <c r="X347" s="577"/>
      <c r="Y347" s="577"/>
      <c r="Z347" s="577"/>
    </row>
    <row r="348" spans="1:26" ht="12.75" customHeight="1">
      <c r="A348" s="577"/>
      <c r="B348" s="577"/>
      <c r="C348" s="577"/>
      <c r="D348" s="577"/>
      <c r="E348" s="577"/>
      <c r="F348" s="577"/>
      <c r="G348" s="577"/>
      <c r="H348" s="577"/>
      <c r="I348" s="577"/>
      <c r="J348" s="577"/>
      <c r="K348" s="577"/>
      <c r="L348" s="577"/>
      <c r="M348" s="577"/>
      <c r="N348" s="577"/>
      <c r="O348" s="577"/>
      <c r="P348" s="577"/>
      <c r="Q348" s="577"/>
      <c r="R348" s="577"/>
      <c r="S348" s="577"/>
      <c r="T348" s="577"/>
      <c r="U348" s="577"/>
      <c r="V348" s="577"/>
      <c r="W348" s="577"/>
      <c r="X348" s="577"/>
      <c r="Y348" s="577"/>
      <c r="Z348" s="577"/>
    </row>
    <row r="349" spans="1:26" ht="12.75" customHeight="1">
      <c r="A349" s="577"/>
      <c r="B349" s="577"/>
      <c r="C349" s="577"/>
      <c r="D349" s="577"/>
      <c r="E349" s="577"/>
      <c r="F349" s="577"/>
      <c r="G349" s="577"/>
      <c r="H349" s="577"/>
      <c r="I349" s="577"/>
      <c r="J349" s="577"/>
      <c r="K349" s="577"/>
      <c r="L349" s="577"/>
      <c r="M349" s="577"/>
      <c r="N349" s="577"/>
      <c r="O349" s="577"/>
      <c r="P349" s="577"/>
      <c r="Q349" s="577"/>
      <c r="R349" s="577"/>
      <c r="S349" s="577"/>
      <c r="T349" s="577"/>
      <c r="U349" s="577"/>
      <c r="V349" s="577"/>
      <c r="W349" s="577"/>
      <c r="X349" s="577"/>
      <c r="Y349" s="577"/>
      <c r="Z349" s="577"/>
    </row>
    <row r="350" spans="1:26" ht="12.75" customHeight="1">
      <c r="A350" s="577"/>
      <c r="B350" s="577"/>
      <c r="C350" s="577"/>
      <c r="D350" s="577"/>
      <c r="E350" s="577"/>
      <c r="F350" s="577"/>
      <c r="G350" s="577"/>
      <c r="H350" s="577"/>
      <c r="I350" s="577"/>
      <c r="J350" s="577"/>
      <c r="K350" s="577"/>
      <c r="L350" s="577"/>
      <c r="M350" s="577"/>
      <c r="N350" s="577"/>
      <c r="O350" s="577"/>
      <c r="P350" s="577"/>
      <c r="Q350" s="577"/>
      <c r="R350" s="577"/>
      <c r="S350" s="577"/>
      <c r="T350" s="577"/>
      <c r="U350" s="577"/>
      <c r="V350" s="577"/>
      <c r="W350" s="577"/>
      <c r="X350" s="577"/>
      <c r="Y350" s="577"/>
      <c r="Z350" s="577"/>
    </row>
    <row r="351" spans="1:26" ht="12.75" customHeight="1">
      <c r="A351" s="577"/>
      <c r="B351" s="577"/>
      <c r="C351" s="577"/>
      <c r="D351" s="577"/>
      <c r="E351" s="577"/>
      <c r="F351" s="577"/>
      <c r="G351" s="577"/>
      <c r="H351" s="577"/>
      <c r="I351" s="577"/>
      <c r="J351" s="577"/>
      <c r="K351" s="577"/>
      <c r="L351" s="577"/>
      <c r="M351" s="577"/>
      <c r="N351" s="577"/>
      <c r="O351" s="577"/>
      <c r="P351" s="577"/>
      <c r="Q351" s="577"/>
      <c r="R351" s="577"/>
      <c r="S351" s="577"/>
      <c r="T351" s="577"/>
      <c r="U351" s="577"/>
      <c r="V351" s="577"/>
      <c r="W351" s="577"/>
      <c r="X351" s="577"/>
      <c r="Y351" s="577"/>
      <c r="Z351" s="577"/>
    </row>
    <row r="352" spans="1:26" ht="12.75" customHeight="1">
      <c r="A352" s="577"/>
      <c r="B352" s="577"/>
      <c r="C352" s="577"/>
      <c r="D352" s="577"/>
      <c r="E352" s="577"/>
      <c r="F352" s="577"/>
      <c r="G352" s="577"/>
      <c r="H352" s="577"/>
      <c r="I352" s="577"/>
      <c r="J352" s="577"/>
      <c r="K352" s="577"/>
      <c r="L352" s="577"/>
      <c r="M352" s="577"/>
      <c r="N352" s="577"/>
      <c r="O352" s="577"/>
      <c r="P352" s="577"/>
      <c r="Q352" s="577"/>
      <c r="R352" s="577"/>
      <c r="S352" s="577"/>
      <c r="T352" s="577"/>
      <c r="U352" s="577"/>
      <c r="V352" s="577"/>
      <c r="W352" s="577"/>
      <c r="X352" s="577"/>
      <c r="Y352" s="577"/>
      <c r="Z352" s="577"/>
    </row>
    <row r="353" spans="1:26" ht="12.75" customHeight="1">
      <c r="A353" s="577"/>
      <c r="B353" s="577"/>
      <c r="C353" s="577"/>
      <c r="D353" s="577"/>
      <c r="E353" s="577"/>
      <c r="F353" s="577"/>
      <c r="G353" s="577"/>
      <c r="H353" s="577"/>
      <c r="I353" s="577"/>
      <c r="J353" s="577"/>
      <c r="K353" s="577"/>
      <c r="L353" s="577"/>
      <c r="M353" s="577"/>
      <c r="N353" s="577"/>
      <c r="O353" s="577"/>
      <c r="P353" s="577"/>
      <c r="Q353" s="577"/>
      <c r="R353" s="577"/>
      <c r="S353" s="577"/>
      <c r="T353" s="577"/>
      <c r="U353" s="577"/>
      <c r="V353" s="577"/>
      <c r="W353" s="577"/>
      <c r="X353" s="577"/>
      <c r="Y353" s="577"/>
      <c r="Z353" s="577"/>
    </row>
    <row r="354" spans="1:26" ht="12.75" customHeight="1">
      <c r="A354" s="577"/>
      <c r="B354" s="577"/>
      <c r="C354" s="577"/>
      <c r="D354" s="577"/>
      <c r="E354" s="577"/>
      <c r="F354" s="577"/>
      <c r="G354" s="577"/>
      <c r="H354" s="577"/>
      <c r="I354" s="577"/>
      <c r="J354" s="577"/>
      <c r="K354" s="577"/>
      <c r="L354" s="577"/>
      <c r="M354" s="577"/>
      <c r="N354" s="577"/>
      <c r="O354" s="577"/>
      <c r="P354" s="577"/>
      <c r="Q354" s="577"/>
      <c r="R354" s="577"/>
      <c r="S354" s="577"/>
      <c r="T354" s="577"/>
      <c r="U354" s="577"/>
      <c r="V354" s="577"/>
      <c r="W354" s="577"/>
      <c r="X354" s="577"/>
      <c r="Y354" s="577"/>
      <c r="Z354" s="577"/>
    </row>
    <row r="355" spans="1:26" ht="12.75" customHeight="1">
      <c r="A355" s="577"/>
      <c r="B355" s="577"/>
      <c r="C355" s="577"/>
      <c r="D355" s="577"/>
      <c r="E355" s="577"/>
      <c r="F355" s="577"/>
      <c r="G355" s="577"/>
      <c r="H355" s="577"/>
      <c r="I355" s="577"/>
      <c r="J355" s="577"/>
      <c r="K355" s="577"/>
      <c r="L355" s="577"/>
      <c r="M355" s="577"/>
      <c r="N355" s="577"/>
      <c r="O355" s="577"/>
      <c r="P355" s="577"/>
      <c r="Q355" s="577"/>
      <c r="R355" s="577"/>
      <c r="S355" s="577"/>
      <c r="T355" s="577"/>
      <c r="U355" s="577"/>
      <c r="V355" s="577"/>
      <c r="W355" s="577"/>
      <c r="X355" s="577"/>
      <c r="Y355" s="577"/>
      <c r="Z355" s="577"/>
    </row>
    <row r="356" spans="1:26" ht="12.75" customHeight="1">
      <c r="A356" s="577"/>
      <c r="B356" s="577"/>
      <c r="C356" s="577"/>
      <c r="D356" s="577"/>
      <c r="E356" s="577"/>
      <c r="F356" s="577"/>
      <c r="G356" s="577"/>
      <c r="H356" s="577"/>
      <c r="I356" s="577"/>
      <c r="J356" s="577"/>
      <c r="K356" s="577"/>
      <c r="L356" s="577"/>
      <c r="M356" s="577"/>
      <c r="N356" s="577"/>
      <c r="O356" s="577"/>
      <c r="P356" s="577"/>
      <c r="Q356" s="577"/>
      <c r="R356" s="577"/>
      <c r="S356" s="577"/>
      <c r="T356" s="577"/>
      <c r="U356" s="577"/>
      <c r="V356" s="577"/>
      <c r="W356" s="577"/>
      <c r="X356" s="577"/>
      <c r="Y356" s="577"/>
      <c r="Z356" s="577"/>
    </row>
    <row r="357" spans="1:26" ht="12.75" customHeight="1">
      <c r="A357" s="577"/>
      <c r="B357" s="577"/>
      <c r="C357" s="577"/>
      <c r="D357" s="577"/>
      <c r="E357" s="577"/>
      <c r="F357" s="577"/>
      <c r="G357" s="577"/>
      <c r="H357" s="577"/>
      <c r="I357" s="577"/>
      <c r="J357" s="577"/>
      <c r="K357" s="577"/>
      <c r="L357" s="577"/>
      <c r="M357" s="577"/>
      <c r="N357" s="577"/>
      <c r="O357" s="577"/>
      <c r="P357" s="577"/>
      <c r="Q357" s="577"/>
      <c r="R357" s="577"/>
      <c r="S357" s="577"/>
      <c r="T357" s="577"/>
      <c r="U357" s="577"/>
      <c r="V357" s="577"/>
      <c r="W357" s="577"/>
      <c r="X357" s="577"/>
      <c r="Y357" s="577"/>
      <c r="Z357" s="577"/>
    </row>
    <row r="358" spans="1:26" ht="12.75" customHeight="1">
      <c r="A358" s="577"/>
      <c r="B358" s="577"/>
      <c r="C358" s="577"/>
      <c r="D358" s="577"/>
      <c r="E358" s="577"/>
      <c r="F358" s="577"/>
      <c r="G358" s="577"/>
      <c r="H358" s="577"/>
      <c r="I358" s="577"/>
      <c r="J358" s="577"/>
      <c r="K358" s="577"/>
      <c r="L358" s="577"/>
      <c r="M358" s="577"/>
      <c r="N358" s="577"/>
      <c r="O358" s="577"/>
      <c r="P358" s="577"/>
      <c r="Q358" s="577"/>
      <c r="R358" s="577"/>
      <c r="S358" s="577"/>
      <c r="T358" s="577"/>
      <c r="U358" s="577"/>
      <c r="V358" s="577"/>
      <c r="W358" s="577"/>
      <c r="X358" s="577"/>
      <c r="Y358" s="577"/>
      <c r="Z358" s="577"/>
    </row>
    <row r="359" spans="1:26" ht="12.75" customHeight="1">
      <c r="A359" s="577"/>
      <c r="B359" s="577"/>
      <c r="C359" s="577"/>
      <c r="D359" s="577"/>
      <c r="E359" s="577"/>
      <c r="F359" s="577"/>
      <c r="G359" s="577"/>
      <c r="H359" s="577"/>
      <c r="I359" s="577"/>
      <c r="J359" s="577"/>
      <c r="K359" s="577"/>
      <c r="L359" s="577"/>
      <c r="M359" s="577"/>
      <c r="N359" s="577"/>
      <c r="O359" s="577"/>
      <c r="P359" s="577"/>
      <c r="Q359" s="577"/>
      <c r="R359" s="577"/>
      <c r="S359" s="577"/>
      <c r="T359" s="577"/>
      <c r="U359" s="577"/>
      <c r="V359" s="577"/>
      <c r="W359" s="577"/>
      <c r="X359" s="577"/>
      <c r="Y359" s="577"/>
      <c r="Z359" s="577"/>
    </row>
    <row r="360" spans="1:26" ht="12.75" customHeight="1">
      <c r="A360" s="577"/>
      <c r="B360" s="577"/>
      <c r="C360" s="577"/>
      <c r="D360" s="577"/>
      <c r="E360" s="577"/>
      <c r="F360" s="577"/>
      <c r="G360" s="577"/>
      <c r="H360" s="577"/>
      <c r="I360" s="577"/>
      <c r="J360" s="577"/>
      <c r="K360" s="577"/>
      <c r="L360" s="577"/>
      <c r="M360" s="577"/>
      <c r="N360" s="577"/>
      <c r="O360" s="577"/>
      <c r="P360" s="577"/>
      <c r="Q360" s="577"/>
      <c r="R360" s="577"/>
      <c r="S360" s="577"/>
      <c r="T360" s="577"/>
      <c r="U360" s="577"/>
      <c r="V360" s="577"/>
      <c r="W360" s="577"/>
      <c r="X360" s="577"/>
      <c r="Y360" s="577"/>
      <c r="Z360" s="577"/>
    </row>
    <row r="361" spans="1:26" ht="12.75" customHeight="1">
      <c r="A361" s="577"/>
      <c r="B361" s="577"/>
      <c r="C361" s="577"/>
      <c r="D361" s="577"/>
      <c r="E361" s="577"/>
      <c r="F361" s="577"/>
      <c r="G361" s="577"/>
      <c r="H361" s="577"/>
      <c r="I361" s="577"/>
      <c r="J361" s="577"/>
      <c r="K361" s="577"/>
      <c r="L361" s="577"/>
      <c r="M361" s="577"/>
      <c r="N361" s="577"/>
      <c r="O361" s="577"/>
      <c r="P361" s="577"/>
      <c r="Q361" s="577"/>
      <c r="R361" s="577"/>
      <c r="S361" s="577"/>
      <c r="T361" s="577"/>
      <c r="U361" s="577"/>
      <c r="V361" s="577"/>
      <c r="W361" s="577"/>
      <c r="X361" s="577"/>
      <c r="Y361" s="577"/>
      <c r="Z361" s="577"/>
    </row>
    <row r="362" spans="1:26" ht="12.75" customHeight="1">
      <c r="A362" s="577"/>
      <c r="B362" s="577"/>
      <c r="C362" s="577"/>
      <c r="D362" s="577"/>
      <c r="E362" s="577"/>
      <c r="F362" s="577"/>
      <c r="G362" s="577"/>
      <c r="H362" s="577"/>
      <c r="I362" s="577"/>
      <c r="J362" s="577"/>
      <c r="K362" s="577"/>
      <c r="L362" s="577"/>
      <c r="M362" s="577"/>
      <c r="N362" s="577"/>
      <c r="O362" s="577"/>
      <c r="P362" s="577"/>
      <c r="Q362" s="577"/>
      <c r="R362" s="577"/>
      <c r="S362" s="577"/>
      <c r="T362" s="577"/>
      <c r="U362" s="577"/>
      <c r="V362" s="577"/>
      <c r="W362" s="577"/>
      <c r="X362" s="577"/>
      <c r="Y362" s="577"/>
      <c r="Z362" s="577"/>
    </row>
    <row r="363" spans="1:26" ht="12.75" customHeight="1">
      <c r="A363" s="577"/>
      <c r="B363" s="577"/>
      <c r="C363" s="577"/>
      <c r="D363" s="577"/>
      <c r="E363" s="577"/>
      <c r="F363" s="577"/>
      <c r="G363" s="577"/>
      <c r="H363" s="577"/>
      <c r="I363" s="577"/>
      <c r="J363" s="577"/>
      <c r="K363" s="577"/>
      <c r="L363" s="577"/>
      <c r="M363" s="577"/>
      <c r="N363" s="577"/>
      <c r="O363" s="577"/>
      <c r="P363" s="577"/>
      <c r="Q363" s="577"/>
      <c r="R363" s="577"/>
      <c r="S363" s="577"/>
      <c r="T363" s="577"/>
      <c r="U363" s="577"/>
      <c r="V363" s="577"/>
      <c r="W363" s="577"/>
      <c r="X363" s="577"/>
      <c r="Y363" s="577"/>
      <c r="Z363" s="577"/>
    </row>
    <row r="364" spans="1:26" ht="12.75" customHeight="1">
      <c r="A364" s="577"/>
      <c r="B364" s="577"/>
      <c r="C364" s="577"/>
      <c r="D364" s="577"/>
      <c r="E364" s="577"/>
      <c r="F364" s="577"/>
      <c r="G364" s="577"/>
      <c r="H364" s="577"/>
      <c r="I364" s="577"/>
      <c r="J364" s="577"/>
      <c r="K364" s="577"/>
      <c r="L364" s="577"/>
      <c r="M364" s="577"/>
      <c r="N364" s="577"/>
      <c r="O364" s="577"/>
      <c r="P364" s="577"/>
      <c r="Q364" s="577"/>
      <c r="R364" s="577"/>
      <c r="S364" s="577"/>
      <c r="T364" s="577"/>
      <c r="U364" s="577"/>
      <c r="V364" s="577"/>
      <c r="W364" s="577"/>
      <c r="X364" s="577"/>
      <c r="Y364" s="577"/>
      <c r="Z364" s="577"/>
    </row>
    <row r="365" spans="1:26" ht="12.75" customHeight="1">
      <c r="A365" s="577"/>
      <c r="B365" s="577"/>
      <c r="C365" s="577"/>
      <c r="D365" s="577"/>
      <c r="E365" s="577"/>
      <c r="F365" s="577"/>
      <c r="G365" s="577"/>
      <c r="H365" s="577"/>
      <c r="I365" s="577"/>
      <c r="J365" s="577"/>
      <c r="K365" s="577"/>
      <c r="L365" s="577"/>
      <c r="M365" s="577"/>
      <c r="N365" s="577"/>
      <c r="O365" s="577"/>
      <c r="P365" s="577"/>
      <c r="Q365" s="577"/>
      <c r="R365" s="577"/>
      <c r="S365" s="577"/>
      <c r="T365" s="577"/>
      <c r="U365" s="577"/>
      <c r="V365" s="577"/>
      <c r="W365" s="577"/>
      <c r="X365" s="577"/>
      <c r="Y365" s="577"/>
      <c r="Z365" s="577"/>
    </row>
    <row r="366" spans="1:26" ht="12.75" customHeight="1">
      <c r="A366" s="577"/>
      <c r="B366" s="577"/>
      <c r="C366" s="577"/>
      <c r="D366" s="577"/>
      <c r="E366" s="577"/>
      <c r="F366" s="577"/>
      <c r="G366" s="577"/>
      <c r="H366" s="577"/>
      <c r="I366" s="577"/>
      <c r="J366" s="577"/>
      <c r="K366" s="577"/>
      <c r="L366" s="577"/>
      <c r="M366" s="577"/>
      <c r="N366" s="577"/>
      <c r="O366" s="577"/>
      <c r="P366" s="577"/>
      <c r="Q366" s="577"/>
      <c r="R366" s="577"/>
      <c r="S366" s="577"/>
      <c r="T366" s="577"/>
      <c r="U366" s="577"/>
      <c r="V366" s="577"/>
      <c r="W366" s="577"/>
      <c r="X366" s="577"/>
      <c r="Y366" s="577"/>
      <c r="Z366" s="577"/>
    </row>
    <row r="367" spans="1:26" ht="12.75" customHeight="1">
      <c r="A367" s="577"/>
      <c r="B367" s="577"/>
      <c r="C367" s="577"/>
      <c r="D367" s="577"/>
      <c r="E367" s="577"/>
      <c r="F367" s="577"/>
      <c r="G367" s="577"/>
      <c r="H367" s="577"/>
      <c r="I367" s="577"/>
      <c r="J367" s="577"/>
      <c r="K367" s="577"/>
      <c r="L367" s="577"/>
      <c r="M367" s="577"/>
      <c r="N367" s="577"/>
      <c r="O367" s="577"/>
      <c r="P367" s="577"/>
      <c r="Q367" s="577"/>
      <c r="R367" s="577"/>
      <c r="S367" s="577"/>
      <c r="T367" s="577"/>
      <c r="U367" s="577"/>
      <c r="V367" s="577"/>
      <c r="W367" s="577"/>
      <c r="X367" s="577"/>
      <c r="Y367" s="577"/>
      <c r="Z367" s="577"/>
    </row>
    <row r="368" spans="1:26" ht="12.75" customHeight="1">
      <c r="A368" s="577"/>
      <c r="B368" s="577"/>
      <c r="C368" s="577"/>
      <c r="D368" s="577"/>
      <c r="E368" s="577"/>
      <c r="F368" s="577"/>
      <c r="G368" s="577"/>
      <c r="H368" s="577"/>
      <c r="I368" s="577"/>
      <c r="J368" s="577"/>
      <c r="K368" s="577"/>
      <c r="L368" s="577"/>
      <c r="M368" s="577"/>
      <c r="N368" s="577"/>
      <c r="O368" s="577"/>
      <c r="P368" s="577"/>
      <c r="Q368" s="577"/>
      <c r="R368" s="577"/>
      <c r="S368" s="577"/>
      <c r="T368" s="577"/>
      <c r="U368" s="577"/>
      <c r="V368" s="577"/>
      <c r="W368" s="577"/>
      <c r="X368" s="577"/>
      <c r="Y368" s="577"/>
      <c r="Z368" s="577"/>
    </row>
    <row r="369" spans="1:26" ht="12.75" customHeight="1">
      <c r="A369" s="577"/>
      <c r="B369" s="577"/>
      <c r="C369" s="577"/>
      <c r="D369" s="577"/>
      <c r="E369" s="577"/>
      <c r="F369" s="577"/>
      <c r="G369" s="577"/>
      <c r="H369" s="577"/>
      <c r="I369" s="577"/>
      <c r="J369" s="577"/>
      <c r="K369" s="577"/>
      <c r="L369" s="577"/>
      <c r="M369" s="577"/>
      <c r="N369" s="577"/>
      <c r="O369" s="577"/>
      <c r="P369" s="577"/>
      <c r="Q369" s="577"/>
      <c r="R369" s="577"/>
      <c r="S369" s="577"/>
      <c r="T369" s="577"/>
      <c r="U369" s="577"/>
      <c r="V369" s="577"/>
      <c r="W369" s="577"/>
      <c r="X369" s="577"/>
      <c r="Y369" s="577"/>
      <c r="Z369" s="577"/>
    </row>
    <row r="370" spans="1:26" ht="12.75" customHeight="1">
      <c r="A370" s="577"/>
      <c r="B370" s="577"/>
      <c r="C370" s="577"/>
      <c r="D370" s="577"/>
      <c r="E370" s="577"/>
      <c r="F370" s="577"/>
      <c r="G370" s="577"/>
      <c r="H370" s="577"/>
      <c r="I370" s="577"/>
      <c r="J370" s="577"/>
      <c r="K370" s="577"/>
      <c r="L370" s="577"/>
      <c r="M370" s="577"/>
      <c r="N370" s="577"/>
      <c r="O370" s="577"/>
      <c r="P370" s="577"/>
      <c r="Q370" s="577"/>
      <c r="R370" s="577"/>
      <c r="S370" s="577"/>
      <c r="T370" s="577"/>
      <c r="U370" s="577"/>
      <c r="V370" s="577"/>
      <c r="W370" s="577"/>
      <c r="X370" s="577"/>
      <c r="Y370" s="577"/>
      <c r="Z370" s="577"/>
    </row>
    <row r="371" spans="1:26" ht="12.75" customHeight="1">
      <c r="A371" s="577"/>
      <c r="B371" s="577"/>
      <c r="C371" s="577"/>
      <c r="D371" s="577"/>
      <c r="E371" s="577"/>
      <c r="F371" s="577"/>
      <c r="G371" s="577"/>
      <c r="H371" s="577"/>
      <c r="I371" s="577"/>
      <c r="J371" s="577"/>
      <c r="K371" s="577"/>
      <c r="L371" s="577"/>
      <c r="M371" s="577"/>
      <c r="N371" s="577"/>
      <c r="O371" s="577"/>
      <c r="P371" s="577"/>
      <c r="Q371" s="577"/>
      <c r="R371" s="577"/>
      <c r="S371" s="577"/>
      <c r="T371" s="577"/>
      <c r="U371" s="577"/>
      <c r="V371" s="577"/>
      <c r="W371" s="577"/>
      <c r="X371" s="577"/>
      <c r="Y371" s="577"/>
      <c r="Z371" s="577"/>
    </row>
    <row r="372" spans="1:26" ht="12.75" customHeight="1">
      <c r="A372" s="577"/>
      <c r="B372" s="577"/>
      <c r="C372" s="577"/>
      <c r="D372" s="577"/>
      <c r="E372" s="577"/>
      <c r="F372" s="577"/>
      <c r="G372" s="577"/>
      <c r="H372" s="577"/>
      <c r="I372" s="577"/>
      <c r="J372" s="577"/>
      <c r="K372" s="577"/>
      <c r="L372" s="577"/>
      <c r="M372" s="577"/>
      <c r="N372" s="577"/>
      <c r="O372" s="577"/>
      <c r="P372" s="577"/>
      <c r="Q372" s="577"/>
      <c r="R372" s="577"/>
      <c r="S372" s="577"/>
      <c r="T372" s="577"/>
      <c r="U372" s="577"/>
      <c r="V372" s="577"/>
      <c r="W372" s="577"/>
      <c r="X372" s="577"/>
      <c r="Y372" s="577"/>
      <c r="Z372" s="577"/>
    </row>
    <row r="373" spans="1:26" ht="12.75" customHeight="1">
      <c r="A373" s="577"/>
      <c r="B373" s="577"/>
      <c r="C373" s="577"/>
      <c r="D373" s="577"/>
      <c r="E373" s="577"/>
      <c r="F373" s="577"/>
      <c r="G373" s="577"/>
      <c r="H373" s="577"/>
      <c r="I373" s="577"/>
      <c r="J373" s="577"/>
      <c r="K373" s="577"/>
      <c r="L373" s="577"/>
      <c r="M373" s="577"/>
      <c r="N373" s="577"/>
      <c r="O373" s="577"/>
      <c r="P373" s="577"/>
      <c r="Q373" s="577"/>
      <c r="R373" s="577"/>
      <c r="S373" s="577"/>
      <c r="T373" s="577"/>
      <c r="U373" s="577"/>
      <c r="V373" s="577"/>
      <c r="W373" s="577"/>
      <c r="X373" s="577"/>
      <c r="Y373" s="577"/>
      <c r="Z373" s="577"/>
    </row>
    <row r="374" spans="1:26" ht="12.75" customHeight="1">
      <c r="A374" s="577"/>
      <c r="B374" s="577"/>
      <c r="C374" s="577"/>
      <c r="D374" s="577"/>
      <c r="E374" s="577"/>
      <c r="F374" s="577"/>
      <c r="G374" s="577"/>
      <c r="H374" s="577"/>
      <c r="I374" s="577"/>
      <c r="J374" s="577"/>
      <c r="K374" s="577"/>
      <c r="L374" s="577"/>
      <c r="M374" s="577"/>
      <c r="N374" s="577"/>
      <c r="O374" s="577"/>
      <c r="P374" s="577"/>
      <c r="Q374" s="577"/>
      <c r="R374" s="577"/>
      <c r="S374" s="577"/>
      <c r="T374" s="577"/>
      <c r="U374" s="577"/>
      <c r="V374" s="577"/>
      <c r="W374" s="577"/>
      <c r="X374" s="577"/>
      <c r="Y374" s="577"/>
      <c r="Z374" s="577"/>
    </row>
    <row r="375" spans="1:26" ht="12.75" customHeight="1">
      <c r="A375" s="577"/>
      <c r="B375" s="577"/>
      <c r="C375" s="577"/>
      <c r="D375" s="577"/>
      <c r="E375" s="577"/>
      <c r="F375" s="577"/>
      <c r="G375" s="577"/>
      <c r="H375" s="577"/>
      <c r="I375" s="577"/>
      <c r="J375" s="577"/>
      <c r="K375" s="577"/>
      <c r="L375" s="577"/>
      <c r="M375" s="577"/>
      <c r="N375" s="577"/>
      <c r="O375" s="577"/>
      <c r="P375" s="577"/>
      <c r="Q375" s="577"/>
      <c r="R375" s="577"/>
      <c r="S375" s="577"/>
      <c r="T375" s="577"/>
      <c r="U375" s="577"/>
      <c r="V375" s="577"/>
      <c r="W375" s="577"/>
      <c r="X375" s="577"/>
      <c r="Y375" s="577"/>
      <c r="Z375" s="577"/>
    </row>
    <row r="376" spans="1:26" ht="12.75" customHeight="1">
      <c r="A376" s="577"/>
      <c r="B376" s="577"/>
      <c r="C376" s="577"/>
      <c r="D376" s="577"/>
      <c r="E376" s="577"/>
      <c r="F376" s="577"/>
      <c r="G376" s="577"/>
      <c r="H376" s="577"/>
      <c r="I376" s="577"/>
      <c r="J376" s="577"/>
      <c r="K376" s="577"/>
      <c r="L376" s="577"/>
      <c r="M376" s="577"/>
      <c r="N376" s="577"/>
      <c r="O376" s="577"/>
      <c r="P376" s="577"/>
      <c r="Q376" s="577"/>
      <c r="R376" s="577"/>
      <c r="S376" s="577"/>
      <c r="T376" s="577"/>
      <c r="U376" s="577"/>
      <c r="V376" s="577"/>
      <c r="W376" s="577"/>
      <c r="X376" s="577"/>
      <c r="Y376" s="577"/>
      <c r="Z376" s="577"/>
    </row>
    <row r="377" spans="1:26" ht="12.75" customHeight="1">
      <c r="A377" s="577"/>
      <c r="B377" s="577"/>
      <c r="C377" s="577"/>
      <c r="D377" s="577"/>
      <c r="E377" s="577"/>
      <c r="F377" s="577"/>
      <c r="G377" s="577"/>
      <c r="H377" s="577"/>
      <c r="I377" s="577"/>
      <c r="J377" s="577"/>
      <c r="K377" s="577"/>
      <c r="L377" s="577"/>
      <c r="M377" s="577"/>
      <c r="N377" s="577"/>
      <c r="O377" s="577"/>
      <c r="P377" s="577"/>
      <c r="Q377" s="577"/>
      <c r="R377" s="577"/>
      <c r="S377" s="577"/>
      <c r="T377" s="577"/>
      <c r="U377" s="577"/>
      <c r="V377" s="577"/>
      <c r="W377" s="577"/>
      <c r="X377" s="577"/>
      <c r="Y377" s="577"/>
      <c r="Z377" s="577"/>
    </row>
    <row r="378" spans="1:26" ht="12.75" customHeight="1">
      <c r="A378" s="577"/>
      <c r="B378" s="577"/>
      <c r="C378" s="577"/>
      <c r="D378" s="577"/>
      <c r="E378" s="577"/>
      <c r="F378" s="577"/>
      <c r="G378" s="577"/>
      <c r="H378" s="577"/>
      <c r="I378" s="577"/>
      <c r="J378" s="577"/>
      <c r="K378" s="577"/>
      <c r="L378" s="577"/>
      <c r="M378" s="577"/>
      <c r="N378" s="577"/>
      <c r="O378" s="577"/>
      <c r="P378" s="577"/>
      <c r="Q378" s="577"/>
      <c r="R378" s="577"/>
      <c r="S378" s="577"/>
      <c r="T378" s="577"/>
      <c r="U378" s="577"/>
      <c r="V378" s="577"/>
      <c r="W378" s="577"/>
      <c r="X378" s="577"/>
      <c r="Y378" s="577"/>
      <c r="Z378" s="577"/>
    </row>
    <row r="379" spans="1:26" ht="12.75" customHeight="1">
      <c r="A379" s="577"/>
      <c r="B379" s="577"/>
      <c r="C379" s="577"/>
      <c r="D379" s="577"/>
      <c r="E379" s="577"/>
      <c r="F379" s="577"/>
      <c r="G379" s="577"/>
      <c r="H379" s="577"/>
      <c r="I379" s="577"/>
      <c r="J379" s="577"/>
      <c r="K379" s="577"/>
      <c r="L379" s="577"/>
      <c r="M379" s="577"/>
      <c r="N379" s="577"/>
      <c r="O379" s="577"/>
      <c r="P379" s="577"/>
      <c r="Q379" s="577"/>
      <c r="R379" s="577"/>
      <c r="S379" s="577"/>
      <c r="T379" s="577"/>
      <c r="U379" s="577"/>
      <c r="V379" s="577"/>
      <c r="W379" s="577"/>
      <c r="X379" s="577"/>
      <c r="Y379" s="577"/>
      <c r="Z379" s="577"/>
    </row>
    <row r="380" spans="1:26" ht="12.75" customHeight="1">
      <c r="A380" s="577"/>
      <c r="B380" s="577"/>
      <c r="C380" s="577"/>
      <c r="D380" s="577"/>
      <c r="E380" s="577"/>
      <c r="F380" s="577"/>
      <c r="G380" s="577"/>
      <c r="H380" s="577"/>
      <c r="I380" s="577"/>
      <c r="J380" s="577"/>
      <c r="K380" s="577"/>
      <c r="L380" s="577"/>
      <c r="M380" s="577"/>
      <c r="N380" s="577"/>
      <c r="O380" s="577"/>
      <c r="P380" s="577"/>
      <c r="Q380" s="577"/>
      <c r="R380" s="577"/>
      <c r="S380" s="577"/>
      <c r="T380" s="577"/>
      <c r="U380" s="577"/>
      <c r="V380" s="577"/>
      <c r="W380" s="577"/>
      <c r="X380" s="577"/>
      <c r="Y380" s="577"/>
      <c r="Z380" s="577"/>
    </row>
    <row r="381" spans="1:26" ht="12.75" customHeight="1">
      <c r="A381" s="577"/>
      <c r="B381" s="577"/>
      <c r="C381" s="577"/>
      <c r="D381" s="577"/>
      <c r="E381" s="577"/>
      <c r="F381" s="577"/>
      <c r="G381" s="577"/>
      <c r="H381" s="577"/>
      <c r="I381" s="577"/>
      <c r="J381" s="577"/>
      <c r="K381" s="577"/>
      <c r="L381" s="577"/>
      <c r="M381" s="577"/>
      <c r="N381" s="577"/>
      <c r="O381" s="577"/>
      <c r="P381" s="577"/>
      <c r="Q381" s="577"/>
      <c r="R381" s="577"/>
      <c r="S381" s="577"/>
      <c r="T381" s="577"/>
      <c r="U381" s="577"/>
      <c r="V381" s="577"/>
      <c r="W381" s="577"/>
      <c r="X381" s="577"/>
      <c r="Y381" s="577"/>
      <c r="Z381" s="577"/>
    </row>
    <row r="382" spans="1:26" ht="12.75" customHeight="1">
      <c r="A382" s="577"/>
      <c r="B382" s="577"/>
      <c r="C382" s="577"/>
      <c r="D382" s="577"/>
      <c r="E382" s="577"/>
      <c r="F382" s="577"/>
      <c r="G382" s="577"/>
      <c r="H382" s="577"/>
      <c r="I382" s="577"/>
      <c r="J382" s="577"/>
      <c r="K382" s="577"/>
      <c r="L382" s="577"/>
      <c r="M382" s="577"/>
      <c r="N382" s="577"/>
      <c r="O382" s="577"/>
      <c r="P382" s="577"/>
      <c r="Q382" s="577"/>
      <c r="R382" s="577"/>
      <c r="S382" s="577"/>
      <c r="T382" s="577"/>
      <c r="U382" s="577"/>
      <c r="V382" s="577"/>
      <c r="W382" s="577"/>
      <c r="X382" s="577"/>
      <c r="Y382" s="577"/>
      <c r="Z382" s="577"/>
    </row>
    <row r="383" spans="1:26" ht="12.75" customHeight="1">
      <c r="A383" s="577"/>
      <c r="B383" s="577"/>
      <c r="C383" s="577"/>
      <c r="D383" s="577"/>
      <c r="E383" s="577"/>
      <c r="F383" s="577"/>
      <c r="G383" s="577"/>
      <c r="H383" s="577"/>
      <c r="I383" s="577"/>
      <c r="J383" s="577"/>
      <c r="K383" s="577"/>
      <c r="L383" s="577"/>
      <c r="M383" s="577"/>
      <c r="N383" s="577"/>
      <c r="O383" s="577"/>
      <c r="P383" s="577"/>
      <c r="Q383" s="577"/>
      <c r="R383" s="577"/>
      <c r="S383" s="577"/>
      <c r="T383" s="577"/>
      <c r="U383" s="577"/>
      <c r="V383" s="577"/>
      <c r="W383" s="577"/>
      <c r="X383" s="577"/>
      <c r="Y383" s="577"/>
      <c r="Z383" s="577"/>
    </row>
    <row r="384" spans="1:26" ht="12.75" customHeight="1">
      <c r="A384" s="577"/>
      <c r="B384" s="577"/>
      <c r="C384" s="577"/>
      <c r="D384" s="577"/>
      <c r="E384" s="577"/>
      <c r="F384" s="577"/>
      <c r="G384" s="577"/>
      <c r="H384" s="577"/>
      <c r="I384" s="577"/>
      <c r="J384" s="577"/>
      <c r="K384" s="577"/>
      <c r="L384" s="577"/>
      <c r="M384" s="577"/>
      <c r="N384" s="577"/>
      <c r="O384" s="577"/>
      <c r="P384" s="577"/>
      <c r="Q384" s="577"/>
      <c r="R384" s="577"/>
      <c r="S384" s="577"/>
      <c r="T384" s="577"/>
      <c r="U384" s="577"/>
      <c r="V384" s="577"/>
      <c r="W384" s="577"/>
      <c r="X384" s="577"/>
      <c r="Y384" s="577"/>
      <c r="Z384" s="577"/>
    </row>
    <row r="385" spans="1:26" ht="12.75" customHeight="1">
      <c r="A385" s="577"/>
      <c r="B385" s="577"/>
      <c r="C385" s="577"/>
      <c r="D385" s="577"/>
      <c r="E385" s="577"/>
      <c r="F385" s="577"/>
      <c r="G385" s="577"/>
      <c r="H385" s="577"/>
      <c r="I385" s="577"/>
      <c r="J385" s="577"/>
      <c r="K385" s="577"/>
      <c r="L385" s="577"/>
      <c r="M385" s="577"/>
      <c r="N385" s="577"/>
      <c r="O385" s="577"/>
      <c r="P385" s="577"/>
      <c r="Q385" s="577"/>
      <c r="R385" s="577"/>
      <c r="S385" s="577"/>
      <c r="T385" s="577"/>
      <c r="U385" s="577"/>
      <c r="V385" s="577"/>
      <c r="W385" s="577"/>
      <c r="X385" s="577"/>
      <c r="Y385" s="577"/>
      <c r="Z385" s="577"/>
    </row>
    <row r="386" spans="1:26" ht="12.75" customHeight="1">
      <c r="A386" s="577"/>
      <c r="B386" s="577"/>
      <c r="C386" s="577"/>
      <c r="D386" s="577"/>
      <c r="E386" s="577"/>
      <c r="F386" s="577"/>
      <c r="G386" s="577"/>
      <c r="H386" s="577"/>
      <c r="I386" s="577"/>
      <c r="J386" s="577"/>
      <c r="K386" s="577"/>
      <c r="L386" s="577"/>
      <c r="M386" s="577"/>
      <c r="N386" s="577"/>
      <c r="O386" s="577"/>
      <c r="P386" s="577"/>
      <c r="Q386" s="577"/>
      <c r="R386" s="577"/>
      <c r="S386" s="577"/>
      <c r="T386" s="577"/>
      <c r="U386" s="577"/>
      <c r="V386" s="577"/>
      <c r="W386" s="577"/>
      <c r="X386" s="577"/>
      <c r="Y386" s="577"/>
      <c r="Z386" s="577"/>
    </row>
    <row r="387" spans="1:26" ht="12.75" customHeight="1">
      <c r="A387" s="577"/>
      <c r="B387" s="577"/>
      <c r="C387" s="577"/>
      <c r="D387" s="577"/>
      <c r="E387" s="577"/>
      <c r="F387" s="577"/>
      <c r="G387" s="577"/>
      <c r="H387" s="577"/>
      <c r="I387" s="577"/>
      <c r="J387" s="577"/>
      <c r="K387" s="577"/>
      <c r="L387" s="577"/>
      <c r="M387" s="577"/>
      <c r="N387" s="577"/>
      <c r="O387" s="577"/>
      <c r="P387" s="577"/>
      <c r="Q387" s="577"/>
      <c r="R387" s="577"/>
      <c r="S387" s="577"/>
      <c r="T387" s="577"/>
      <c r="U387" s="577"/>
      <c r="V387" s="577"/>
      <c r="W387" s="577"/>
      <c r="X387" s="577"/>
      <c r="Y387" s="577"/>
      <c r="Z387" s="577"/>
    </row>
    <row r="388" spans="1:26" ht="12.75" customHeight="1">
      <c r="A388" s="577"/>
      <c r="B388" s="577"/>
      <c r="C388" s="577"/>
      <c r="D388" s="577"/>
      <c r="E388" s="577"/>
      <c r="F388" s="577"/>
      <c r="G388" s="577"/>
      <c r="H388" s="577"/>
      <c r="I388" s="577"/>
      <c r="J388" s="577"/>
      <c r="K388" s="577"/>
      <c r="L388" s="577"/>
      <c r="M388" s="577"/>
      <c r="N388" s="577"/>
      <c r="O388" s="577"/>
      <c r="P388" s="577"/>
      <c r="Q388" s="577"/>
      <c r="R388" s="577"/>
      <c r="S388" s="577"/>
      <c r="T388" s="577"/>
      <c r="U388" s="577"/>
      <c r="V388" s="577"/>
      <c r="W388" s="577"/>
      <c r="X388" s="577"/>
      <c r="Y388" s="577"/>
      <c r="Z388" s="577"/>
    </row>
    <row r="389" spans="1:26" ht="12.75" customHeight="1">
      <c r="A389" s="577"/>
      <c r="B389" s="577"/>
      <c r="C389" s="577"/>
      <c r="D389" s="577"/>
      <c r="E389" s="577"/>
      <c r="F389" s="577"/>
      <c r="G389" s="577"/>
      <c r="H389" s="577"/>
      <c r="I389" s="577"/>
      <c r="J389" s="577"/>
      <c r="K389" s="577"/>
      <c r="L389" s="577"/>
      <c r="M389" s="577"/>
      <c r="N389" s="577"/>
      <c r="O389" s="577"/>
      <c r="P389" s="577"/>
      <c r="Q389" s="577"/>
      <c r="R389" s="577"/>
      <c r="S389" s="577"/>
      <c r="T389" s="577"/>
      <c r="U389" s="577"/>
      <c r="V389" s="577"/>
      <c r="W389" s="577"/>
      <c r="X389" s="577"/>
      <c r="Y389" s="577"/>
      <c r="Z389" s="577"/>
    </row>
    <row r="390" spans="1:26" ht="12.75" customHeight="1">
      <c r="A390" s="577"/>
      <c r="B390" s="577"/>
      <c r="C390" s="577"/>
      <c r="D390" s="577"/>
      <c r="E390" s="577"/>
      <c r="F390" s="577"/>
      <c r="G390" s="577"/>
      <c r="H390" s="577"/>
      <c r="I390" s="577"/>
      <c r="J390" s="577"/>
      <c r="K390" s="577"/>
      <c r="L390" s="577"/>
      <c r="M390" s="577"/>
      <c r="N390" s="577"/>
      <c r="O390" s="577"/>
      <c r="P390" s="577"/>
      <c r="Q390" s="577"/>
      <c r="R390" s="577"/>
      <c r="S390" s="577"/>
      <c r="T390" s="577"/>
      <c r="U390" s="577"/>
      <c r="V390" s="577"/>
      <c r="W390" s="577"/>
      <c r="X390" s="577"/>
      <c r="Y390" s="577"/>
      <c r="Z390" s="577"/>
    </row>
    <row r="391" spans="1:26" ht="12.75" customHeight="1">
      <c r="A391" s="577"/>
      <c r="B391" s="577"/>
      <c r="C391" s="577"/>
      <c r="D391" s="577"/>
      <c r="E391" s="577"/>
      <c r="F391" s="577"/>
      <c r="G391" s="577"/>
      <c r="H391" s="577"/>
      <c r="I391" s="577"/>
      <c r="J391" s="577"/>
      <c r="K391" s="577"/>
      <c r="L391" s="577"/>
      <c r="M391" s="577"/>
      <c r="N391" s="577"/>
      <c r="O391" s="577"/>
      <c r="P391" s="577"/>
      <c r="Q391" s="577"/>
      <c r="R391" s="577"/>
      <c r="S391" s="577"/>
      <c r="T391" s="577"/>
      <c r="U391" s="577"/>
      <c r="V391" s="577"/>
      <c r="W391" s="577"/>
      <c r="X391" s="577"/>
      <c r="Y391" s="577"/>
      <c r="Z391" s="577"/>
    </row>
    <row r="392" spans="1:26" ht="12.75" customHeight="1">
      <c r="A392" s="577"/>
      <c r="B392" s="577"/>
      <c r="C392" s="577"/>
      <c r="D392" s="577"/>
      <c r="E392" s="577"/>
      <c r="F392" s="577"/>
      <c r="G392" s="577"/>
      <c r="H392" s="577"/>
      <c r="I392" s="577"/>
      <c r="J392" s="577"/>
      <c r="K392" s="577"/>
      <c r="L392" s="577"/>
      <c r="M392" s="577"/>
      <c r="N392" s="577"/>
      <c r="O392" s="577"/>
      <c r="P392" s="577"/>
      <c r="Q392" s="577"/>
      <c r="R392" s="577"/>
      <c r="S392" s="577"/>
      <c r="T392" s="577"/>
      <c r="U392" s="577"/>
      <c r="V392" s="577"/>
      <c r="W392" s="577"/>
      <c r="X392" s="577"/>
      <c r="Y392" s="577"/>
      <c r="Z392" s="577"/>
    </row>
    <row r="393" spans="1:26" ht="12.75" customHeight="1">
      <c r="A393" s="577"/>
      <c r="B393" s="577"/>
      <c r="C393" s="577"/>
      <c r="D393" s="577"/>
      <c r="E393" s="577"/>
      <c r="F393" s="577"/>
      <c r="G393" s="577"/>
      <c r="H393" s="577"/>
      <c r="I393" s="577"/>
      <c r="J393" s="577"/>
      <c r="K393" s="577"/>
      <c r="L393" s="577"/>
      <c r="M393" s="577"/>
      <c r="N393" s="577"/>
      <c r="O393" s="577"/>
      <c r="P393" s="577"/>
      <c r="Q393" s="577"/>
      <c r="R393" s="577"/>
      <c r="S393" s="577"/>
      <c r="T393" s="577"/>
      <c r="U393" s="577"/>
      <c r="V393" s="577"/>
      <c r="W393" s="577"/>
      <c r="X393" s="577"/>
      <c r="Y393" s="577"/>
      <c r="Z393" s="577"/>
    </row>
    <row r="394" spans="1:26" ht="12.75" customHeight="1">
      <c r="A394" s="577"/>
      <c r="B394" s="577"/>
      <c r="C394" s="577"/>
      <c r="D394" s="577"/>
      <c r="E394" s="577"/>
      <c r="F394" s="577"/>
      <c r="G394" s="577"/>
      <c r="H394" s="577"/>
      <c r="I394" s="577"/>
      <c r="J394" s="577"/>
      <c r="K394" s="577"/>
      <c r="L394" s="577"/>
      <c r="M394" s="577"/>
      <c r="N394" s="577"/>
      <c r="O394" s="577"/>
      <c r="P394" s="577"/>
      <c r="Q394" s="577"/>
      <c r="R394" s="577"/>
      <c r="S394" s="577"/>
      <c r="T394" s="577"/>
      <c r="U394" s="577"/>
      <c r="V394" s="577"/>
      <c r="W394" s="577"/>
      <c r="X394" s="577"/>
      <c r="Y394" s="577"/>
      <c r="Z394" s="577"/>
    </row>
    <row r="395" spans="1:26" ht="12.75" customHeight="1">
      <c r="A395" s="577"/>
      <c r="B395" s="577"/>
      <c r="C395" s="577"/>
      <c r="D395" s="577"/>
      <c r="E395" s="577"/>
      <c r="F395" s="577"/>
      <c r="G395" s="577"/>
      <c r="H395" s="577"/>
      <c r="I395" s="577"/>
      <c r="J395" s="577"/>
      <c r="K395" s="577"/>
      <c r="L395" s="577"/>
      <c r="M395" s="577"/>
      <c r="N395" s="577"/>
      <c r="O395" s="577"/>
      <c r="P395" s="577"/>
      <c r="Q395" s="577"/>
      <c r="R395" s="577"/>
      <c r="S395" s="577"/>
      <c r="T395" s="577"/>
      <c r="U395" s="577"/>
      <c r="V395" s="577"/>
      <c r="W395" s="577"/>
      <c r="X395" s="577"/>
      <c r="Y395" s="577"/>
      <c r="Z395" s="577"/>
    </row>
    <row r="396" spans="1:26" ht="12.75" customHeight="1">
      <c r="A396" s="577"/>
      <c r="B396" s="577"/>
      <c r="C396" s="577"/>
      <c r="D396" s="577"/>
      <c r="E396" s="577"/>
      <c r="F396" s="577"/>
      <c r="G396" s="577"/>
      <c r="H396" s="577"/>
      <c r="I396" s="577"/>
      <c r="J396" s="577"/>
      <c r="K396" s="577"/>
      <c r="L396" s="577"/>
      <c r="M396" s="577"/>
      <c r="N396" s="577"/>
      <c r="O396" s="577"/>
      <c r="P396" s="577"/>
      <c r="Q396" s="577"/>
      <c r="R396" s="577"/>
      <c r="S396" s="577"/>
      <c r="T396" s="577"/>
      <c r="U396" s="577"/>
      <c r="V396" s="577"/>
      <c r="W396" s="577"/>
      <c r="X396" s="577"/>
      <c r="Y396" s="577"/>
      <c r="Z396" s="577"/>
    </row>
    <row r="397" spans="1:26" ht="12.75" customHeight="1">
      <c r="A397" s="577"/>
      <c r="B397" s="577"/>
      <c r="C397" s="577"/>
      <c r="D397" s="577"/>
      <c r="E397" s="577"/>
      <c r="F397" s="577"/>
      <c r="G397" s="577"/>
      <c r="H397" s="577"/>
      <c r="I397" s="577"/>
      <c r="J397" s="577"/>
      <c r="K397" s="577"/>
      <c r="L397" s="577"/>
      <c r="M397" s="577"/>
      <c r="N397" s="577"/>
      <c r="O397" s="577"/>
      <c r="P397" s="577"/>
      <c r="Q397" s="577"/>
      <c r="R397" s="577"/>
      <c r="S397" s="577"/>
      <c r="T397" s="577"/>
      <c r="U397" s="577"/>
      <c r="V397" s="577"/>
      <c r="W397" s="577"/>
      <c r="X397" s="577"/>
      <c r="Y397" s="577"/>
      <c r="Z397" s="577"/>
    </row>
    <row r="398" spans="1:26" ht="12.75" customHeight="1">
      <c r="A398" s="577"/>
      <c r="B398" s="577"/>
      <c r="C398" s="577"/>
      <c r="D398" s="577"/>
      <c r="E398" s="577"/>
      <c r="F398" s="577"/>
      <c r="G398" s="577"/>
      <c r="H398" s="577"/>
      <c r="I398" s="577"/>
      <c r="J398" s="577"/>
      <c r="K398" s="577"/>
      <c r="L398" s="577"/>
      <c r="M398" s="577"/>
      <c r="N398" s="577"/>
      <c r="O398" s="577"/>
      <c r="P398" s="577"/>
      <c r="Q398" s="577"/>
      <c r="R398" s="577"/>
      <c r="S398" s="577"/>
      <c r="T398" s="577"/>
      <c r="U398" s="577"/>
      <c r="V398" s="577"/>
      <c r="W398" s="577"/>
      <c r="X398" s="577"/>
      <c r="Y398" s="577"/>
      <c r="Z398" s="577"/>
    </row>
    <row r="399" spans="1:26" ht="12.75" customHeight="1">
      <c r="A399" s="577"/>
      <c r="B399" s="577"/>
      <c r="C399" s="577"/>
      <c r="D399" s="577"/>
      <c r="E399" s="577"/>
      <c r="F399" s="577"/>
      <c r="G399" s="577"/>
      <c r="H399" s="577"/>
      <c r="I399" s="577"/>
      <c r="J399" s="577"/>
      <c r="K399" s="577"/>
      <c r="L399" s="577"/>
      <c r="M399" s="577"/>
      <c r="N399" s="577"/>
      <c r="O399" s="577"/>
      <c r="P399" s="577"/>
      <c r="Q399" s="577"/>
      <c r="R399" s="577"/>
      <c r="S399" s="577"/>
      <c r="T399" s="577"/>
      <c r="U399" s="577"/>
      <c r="V399" s="577"/>
      <c r="W399" s="577"/>
      <c r="X399" s="577"/>
      <c r="Y399" s="577"/>
      <c r="Z399" s="577"/>
    </row>
    <row r="400" spans="1:26" ht="12.75" customHeight="1">
      <c r="A400" s="577"/>
      <c r="B400" s="577"/>
      <c r="C400" s="577"/>
      <c r="D400" s="577"/>
      <c r="E400" s="577"/>
      <c r="F400" s="577"/>
      <c r="G400" s="577"/>
      <c r="H400" s="577"/>
      <c r="I400" s="577"/>
      <c r="J400" s="577"/>
      <c r="K400" s="577"/>
      <c r="L400" s="577"/>
      <c r="M400" s="577"/>
      <c r="N400" s="577"/>
      <c r="O400" s="577"/>
      <c r="P400" s="577"/>
      <c r="Q400" s="577"/>
      <c r="R400" s="577"/>
      <c r="S400" s="577"/>
      <c r="T400" s="577"/>
      <c r="U400" s="577"/>
      <c r="V400" s="577"/>
      <c r="W400" s="577"/>
      <c r="X400" s="577"/>
      <c r="Y400" s="577"/>
      <c r="Z400" s="577"/>
    </row>
    <row r="401" spans="1:26" ht="12.75" customHeight="1">
      <c r="A401" s="577"/>
      <c r="B401" s="577"/>
      <c r="C401" s="577"/>
      <c r="D401" s="577"/>
      <c r="E401" s="577"/>
      <c r="F401" s="577"/>
      <c r="G401" s="577"/>
      <c r="H401" s="577"/>
      <c r="I401" s="577"/>
      <c r="J401" s="577"/>
      <c r="K401" s="577"/>
      <c r="L401" s="577"/>
      <c r="M401" s="577"/>
      <c r="N401" s="577"/>
      <c r="O401" s="577"/>
      <c r="P401" s="577"/>
      <c r="Q401" s="577"/>
      <c r="R401" s="577"/>
      <c r="S401" s="577"/>
      <c r="T401" s="577"/>
      <c r="U401" s="577"/>
      <c r="V401" s="577"/>
      <c r="W401" s="577"/>
      <c r="X401" s="577"/>
      <c r="Y401" s="577"/>
      <c r="Z401" s="577"/>
    </row>
    <row r="402" spans="1:26" ht="12.75" customHeight="1">
      <c r="A402" s="577"/>
      <c r="B402" s="577"/>
      <c r="C402" s="577"/>
      <c r="D402" s="577"/>
      <c r="E402" s="577"/>
      <c r="F402" s="577"/>
      <c r="G402" s="577"/>
      <c r="H402" s="577"/>
      <c r="I402" s="577"/>
      <c r="J402" s="577"/>
      <c r="K402" s="577"/>
      <c r="L402" s="577"/>
      <c r="M402" s="577"/>
      <c r="N402" s="577"/>
      <c r="O402" s="577"/>
      <c r="P402" s="577"/>
      <c r="Q402" s="577"/>
      <c r="R402" s="577"/>
      <c r="S402" s="577"/>
      <c r="T402" s="577"/>
      <c r="U402" s="577"/>
      <c r="V402" s="577"/>
      <c r="W402" s="577"/>
      <c r="X402" s="577"/>
      <c r="Y402" s="577"/>
      <c r="Z402" s="577"/>
    </row>
    <row r="403" spans="1:26" ht="12.75" customHeight="1">
      <c r="A403" s="577"/>
      <c r="B403" s="577"/>
      <c r="C403" s="577"/>
      <c r="D403" s="577"/>
      <c r="E403" s="577"/>
      <c r="F403" s="577"/>
      <c r="G403" s="577"/>
      <c r="H403" s="577"/>
      <c r="I403" s="577"/>
      <c r="J403" s="577"/>
      <c r="K403" s="577"/>
      <c r="L403" s="577"/>
      <c r="M403" s="577"/>
      <c r="N403" s="577"/>
      <c r="O403" s="577"/>
      <c r="P403" s="577"/>
      <c r="Q403" s="577"/>
      <c r="R403" s="577"/>
      <c r="S403" s="577"/>
      <c r="T403" s="577"/>
      <c r="U403" s="577"/>
      <c r="V403" s="577"/>
      <c r="W403" s="577"/>
      <c r="X403" s="577"/>
      <c r="Y403" s="577"/>
      <c r="Z403" s="577"/>
    </row>
    <row r="404" spans="1:26" ht="12.75" customHeight="1">
      <c r="A404" s="577"/>
      <c r="B404" s="577"/>
      <c r="C404" s="577"/>
      <c r="D404" s="577"/>
      <c r="E404" s="577"/>
      <c r="F404" s="577"/>
      <c r="G404" s="577"/>
      <c r="H404" s="577"/>
      <c r="I404" s="577"/>
      <c r="J404" s="577"/>
      <c r="K404" s="577"/>
      <c r="L404" s="577"/>
      <c r="M404" s="577"/>
      <c r="N404" s="577"/>
      <c r="O404" s="577"/>
      <c r="P404" s="577"/>
      <c r="Q404" s="577"/>
      <c r="R404" s="577"/>
      <c r="S404" s="577"/>
      <c r="T404" s="577"/>
      <c r="U404" s="577"/>
      <c r="V404" s="577"/>
      <c r="W404" s="577"/>
      <c r="X404" s="577"/>
      <c r="Y404" s="577"/>
      <c r="Z404" s="577"/>
    </row>
    <row r="405" spans="1:26" ht="12.75" customHeight="1">
      <c r="A405" s="577"/>
      <c r="B405" s="577"/>
      <c r="C405" s="577"/>
      <c r="D405" s="577"/>
      <c r="E405" s="577"/>
      <c r="F405" s="577"/>
      <c r="G405" s="577"/>
      <c r="H405" s="577"/>
      <c r="I405" s="577"/>
      <c r="J405" s="577"/>
      <c r="K405" s="577"/>
      <c r="L405" s="577"/>
      <c r="M405" s="577"/>
      <c r="N405" s="577"/>
      <c r="O405" s="577"/>
      <c r="P405" s="577"/>
      <c r="Q405" s="577"/>
      <c r="R405" s="577"/>
      <c r="S405" s="577"/>
      <c r="T405" s="577"/>
      <c r="U405" s="577"/>
      <c r="V405" s="577"/>
      <c r="W405" s="577"/>
      <c r="X405" s="577"/>
      <c r="Y405" s="577"/>
      <c r="Z405" s="577"/>
    </row>
    <row r="406" spans="1:26" ht="12.75" customHeight="1">
      <c r="A406" s="577"/>
      <c r="B406" s="577"/>
      <c r="C406" s="577"/>
      <c r="D406" s="577"/>
      <c r="E406" s="577"/>
      <c r="F406" s="577"/>
      <c r="G406" s="577"/>
      <c r="H406" s="577"/>
      <c r="I406" s="577"/>
      <c r="J406" s="577"/>
      <c r="K406" s="577"/>
      <c r="L406" s="577"/>
      <c r="M406" s="577"/>
      <c r="N406" s="577"/>
      <c r="O406" s="577"/>
      <c r="P406" s="577"/>
      <c r="Q406" s="577"/>
      <c r="R406" s="577"/>
      <c r="S406" s="577"/>
      <c r="T406" s="577"/>
      <c r="U406" s="577"/>
      <c r="V406" s="577"/>
      <c r="W406" s="577"/>
      <c r="X406" s="577"/>
      <c r="Y406" s="577"/>
      <c r="Z406" s="577"/>
    </row>
    <row r="407" spans="1:26" ht="12.75" customHeight="1">
      <c r="A407" s="577"/>
      <c r="B407" s="577"/>
      <c r="C407" s="577"/>
      <c r="D407" s="577"/>
      <c r="E407" s="577"/>
      <c r="F407" s="577"/>
      <c r="G407" s="577"/>
      <c r="H407" s="577"/>
      <c r="I407" s="577"/>
      <c r="J407" s="577"/>
      <c r="K407" s="577"/>
      <c r="L407" s="577"/>
      <c r="M407" s="577"/>
      <c r="N407" s="577"/>
      <c r="O407" s="577"/>
      <c r="P407" s="577"/>
      <c r="Q407" s="577"/>
      <c r="R407" s="577"/>
      <c r="S407" s="577"/>
      <c r="T407" s="577"/>
      <c r="U407" s="577"/>
      <c r="V407" s="577"/>
      <c r="W407" s="577"/>
      <c r="X407" s="577"/>
      <c r="Y407" s="577"/>
      <c r="Z407" s="577"/>
    </row>
    <row r="408" spans="1:26" ht="12.75" customHeight="1">
      <c r="A408" s="577"/>
      <c r="B408" s="577"/>
      <c r="C408" s="577"/>
      <c r="D408" s="577"/>
      <c r="E408" s="577"/>
      <c r="F408" s="577"/>
      <c r="G408" s="577"/>
      <c r="H408" s="577"/>
      <c r="I408" s="577"/>
      <c r="J408" s="577"/>
      <c r="K408" s="577"/>
      <c r="L408" s="577"/>
      <c r="M408" s="577"/>
      <c r="N408" s="577"/>
      <c r="O408" s="577"/>
      <c r="P408" s="577"/>
      <c r="Q408" s="577"/>
      <c r="R408" s="577"/>
      <c r="S408" s="577"/>
      <c r="T408" s="577"/>
      <c r="U408" s="577"/>
      <c r="V408" s="577"/>
      <c r="W408" s="577"/>
      <c r="X408" s="577"/>
      <c r="Y408" s="577"/>
      <c r="Z408" s="577"/>
    </row>
    <row r="409" spans="1:26" ht="12.75" customHeight="1">
      <c r="A409" s="577"/>
      <c r="B409" s="577"/>
      <c r="C409" s="577"/>
      <c r="D409" s="577"/>
      <c r="E409" s="577"/>
      <c r="F409" s="577"/>
      <c r="G409" s="577"/>
      <c r="H409" s="577"/>
      <c r="I409" s="577"/>
      <c r="J409" s="577"/>
      <c r="K409" s="577"/>
      <c r="L409" s="577"/>
      <c r="M409" s="577"/>
      <c r="N409" s="577"/>
      <c r="O409" s="577"/>
      <c r="P409" s="577"/>
      <c r="Q409" s="577"/>
      <c r="R409" s="577"/>
      <c r="S409" s="577"/>
      <c r="T409" s="577"/>
      <c r="U409" s="577"/>
      <c r="V409" s="577"/>
      <c r="W409" s="577"/>
      <c r="X409" s="577"/>
      <c r="Y409" s="577"/>
      <c r="Z409" s="577"/>
    </row>
    <row r="410" spans="1:26" ht="12.75" customHeight="1">
      <c r="A410" s="577"/>
      <c r="B410" s="577"/>
      <c r="C410" s="577"/>
      <c r="D410" s="577"/>
      <c r="E410" s="577"/>
      <c r="F410" s="577"/>
      <c r="G410" s="577"/>
      <c r="H410" s="577"/>
      <c r="I410" s="577"/>
      <c r="J410" s="577"/>
      <c r="K410" s="577"/>
      <c r="L410" s="577"/>
      <c r="M410" s="577"/>
      <c r="N410" s="577"/>
      <c r="O410" s="577"/>
      <c r="P410" s="577"/>
      <c r="Q410" s="577"/>
      <c r="R410" s="577"/>
      <c r="S410" s="577"/>
      <c r="T410" s="577"/>
      <c r="U410" s="577"/>
      <c r="V410" s="577"/>
      <c r="W410" s="577"/>
      <c r="X410" s="577"/>
      <c r="Y410" s="577"/>
      <c r="Z410" s="577"/>
    </row>
    <row r="411" spans="1:26" ht="12.75" customHeight="1">
      <c r="A411" s="577"/>
      <c r="B411" s="577"/>
      <c r="C411" s="577"/>
      <c r="D411" s="577"/>
      <c r="E411" s="577"/>
      <c r="F411" s="577"/>
      <c r="G411" s="577"/>
      <c r="H411" s="577"/>
      <c r="I411" s="577"/>
      <c r="J411" s="577"/>
      <c r="K411" s="577"/>
      <c r="L411" s="577"/>
      <c r="M411" s="577"/>
      <c r="N411" s="577"/>
      <c r="O411" s="577"/>
      <c r="P411" s="577"/>
      <c r="Q411" s="577"/>
      <c r="R411" s="577"/>
      <c r="S411" s="577"/>
      <c r="T411" s="577"/>
      <c r="U411" s="577"/>
      <c r="V411" s="577"/>
      <c r="W411" s="577"/>
      <c r="X411" s="577"/>
      <c r="Y411" s="577"/>
      <c r="Z411" s="577"/>
    </row>
    <row r="412" spans="1:26" ht="12.75" customHeight="1">
      <c r="A412" s="577"/>
      <c r="B412" s="577"/>
      <c r="C412" s="577"/>
      <c r="D412" s="577"/>
      <c r="E412" s="577"/>
      <c r="F412" s="577"/>
      <c r="G412" s="577"/>
      <c r="H412" s="577"/>
      <c r="I412" s="577"/>
      <c r="J412" s="577"/>
      <c r="K412" s="577"/>
      <c r="L412" s="577"/>
      <c r="M412" s="577"/>
      <c r="N412" s="577"/>
      <c r="O412" s="577"/>
      <c r="P412" s="577"/>
      <c r="Q412" s="577"/>
      <c r="R412" s="577"/>
      <c r="S412" s="577"/>
      <c r="T412" s="577"/>
      <c r="U412" s="577"/>
      <c r="V412" s="577"/>
      <c r="W412" s="577"/>
      <c r="X412" s="577"/>
      <c r="Y412" s="577"/>
      <c r="Z412" s="577"/>
    </row>
    <row r="413" spans="1:26" ht="12.75" customHeight="1">
      <c r="A413" s="577"/>
      <c r="B413" s="577"/>
      <c r="C413" s="577"/>
      <c r="D413" s="577"/>
      <c r="E413" s="577"/>
      <c r="F413" s="577"/>
      <c r="G413" s="577"/>
      <c r="H413" s="577"/>
      <c r="I413" s="577"/>
      <c r="J413" s="577"/>
      <c r="K413" s="577"/>
      <c r="L413" s="577"/>
      <c r="M413" s="577"/>
      <c r="N413" s="577"/>
      <c r="O413" s="577"/>
      <c r="P413" s="577"/>
      <c r="Q413" s="577"/>
      <c r="R413" s="577"/>
      <c r="S413" s="577"/>
      <c r="T413" s="577"/>
      <c r="U413" s="577"/>
      <c r="V413" s="577"/>
      <c r="W413" s="577"/>
      <c r="X413" s="577"/>
      <c r="Y413" s="577"/>
      <c r="Z413" s="577"/>
    </row>
    <row r="414" spans="1:26" ht="12.75" customHeight="1">
      <c r="A414" s="577"/>
      <c r="B414" s="577"/>
      <c r="C414" s="577"/>
      <c r="D414" s="577"/>
      <c r="E414" s="577"/>
      <c r="F414" s="577"/>
      <c r="G414" s="577"/>
      <c r="H414" s="577"/>
      <c r="I414" s="577"/>
      <c r="J414" s="577"/>
      <c r="K414" s="577"/>
      <c r="L414" s="577"/>
      <c r="M414" s="577"/>
      <c r="N414" s="577"/>
      <c r="O414" s="577"/>
      <c r="P414" s="577"/>
      <c r="Q414" s="577"/>
      <c r="R414" s="577"/>
      <c r="S414" s="577"/>
      <c r="T414" s="577"/>
      <c r="U414" s="577"/>
      <c r="V414" s="577"/>
      <c r="W414" s="577"/>
      <c r="X414" s="577"/>
      <c r="Y414" s="577"/>
      <c r="Z414" s="577"/>
    </row>
    <row r="415" spans="1:26" ht="12.75" customHeight="1">
      <c r="A415" s="577"/>
      <c r="B415" s="577"/>
      <c r="C415" s="577"/>
      <c r="D415" s="577"/>
      <c r="E415" s="577"/>
      <c r="F415" s="577"/>
      <c r="G415" s="577"/>
      <c r="H415" s="577"/>
      <c r="I415" s="577"/>
      <c r="J415" s="577"/>
      <c r="K415" s="577"/>
      <c r="L415" s="577"/>
      <c r="M415" s="577"/>
      <c r="N415" s="577"/>
      <c r="O415" s="577"/>
      <c r="P415" s="577"/>
      <c r="Q415" s="577"/>
      <c r="R415" s="577"/>
      <c r="S415" s="577"/>
      <c r="T415" s="577"/>
      <c r="U415" s="577"/>
      <c r="V415" s="577"/>
      <c r="W415" s="577"/>
      <c r="X415" s="577"/>
      <c r="Y415" s="577"/>
      <c r="Z415" s="577"/>
    </row>
    <row r="416" spans="1:26" ht="12.75" customHeight="1">
      <c r="A416" s="577"/>
      <c r="B416" s="577"/>
      <c r="C416" s="577"/>
      <c r="D416" s="577"/>
      <c r="E416" s="577"/>
      <c r="F416" s="577"/>
      <c r="G416" s="577"/>
      <c r="H416" s="577"/>
      <c r="I416" s="577"/>
      <c r="J416" s="577"/>
      <c r="K416" s="577"/>
      <c r="L416" s="577"/>
      <c r="M416" s="577"/>
      <c r="N416" s="577"/>
      <c r="O416" s="577"/>
      <c r="P416" s="577"/>
      <c r="Q416" s="577"/>
      <c r="R416" s="577"/>
      <c r="S416" s="577"/>
      <c r="T416" s="577"/>
      <c r="U416" s="577"/>
      <c r="V416" s="577"/>
      <c r="W416" s="577"/>
      <c r="X416" s="577"/>
      <c r="Y416" s="577"/>
      <c r="Z416" s="577"/>
    </row>
    <row r="417" spans="1:26" ht="12.75" customHeight="1">
      <c r="A417" s="577"/>
      <c r="B417" s="577"/>
      <c r="C417" s="577"/>
      <c r="D417" s="577"/>
      <c r="E417" s="577"/>
      <c r="F417" s="577"/>
      <c r="G417" s="577"/>
      <c r="H417" s="577"/>
      <c r="I417" s="577"/>
      <c r="J417" s="577"/>
      <c r="K417" s="577"/>
      <c r="L417" s="577"/>
      <c r="M417" s="577"/>
      <c r="N417" s="577"/>
      <c r="O417" s="577"/>
      <c r="P417" s="577"/>
      <c r="Q417" s="577"/>
      <c r="R417" s="577"/>
      <c r="S417" s="577"/>
      <c r="T417" s="577"/>
      <c r="U417" s="577"/>
      <c r="V417" s="577"/>
      <c r="W417" s="577"/>
      <c r="X417" s="577"/>
      <c r="Y417" s="577"/>
      <c r="Z417" s="577"/>
    </row>
    <row r="418" spans="1:26" ht="12.75" customHeight="1">
      <c r="A418" s="577"/>
      <c r="B418" s="577"/>
      <c r="C418" s="577"/>
      <c r="D418" s="577"/>
      <c r="E418" s="577"/>
      <c r="F418" s="577"/>
      <c r="G418" s="577"/>
      <c r="H418" s="577"/>
      <c r="I418" s="577"/>
      <c r="J418" s="577"/>
      <c r="K418" s="577"/>
      <c r="L418" s="577"/>
      <c r="M418" s="577"/>
      <c r="N418" s="577"/>
      <c r="O418" s="577"/>
      <c r="P418" s="577"/>
      <c r="Q418" s="577"/>
      <c r="R418" s="577"/>
      <c r="S418" s="577"/>
      <c r="T418" s="577"/>
      <c r="U418" s="577"/>
      <c r="V418" s="577"/>
      <c r="W418" s="577"/>
      <c r="X418" s="577"/>
      <c r="Y418" s="577"/>
      <c r="Z418" s="577"/>
    </row>
    <row r="419" spans="1:26" ht="12.75" customHeight="1">
      <c r="A419" s="577"/>
      <c r="B419" s="577"/>
      <c r="C419" s="577"/>
      <c r="D419" s="577"/>
      <c r="E419" s="577"/>
      <c r="F419" s="577"/>
      <c r="G419" s="577"/>
      <c r="H419" s="577"/>
      <c r="I419" s="577"/>
      <c r="J419" s="577"/>
      <c r="K419" s="577"/>
      <c r="L419" s="577"/>
      <c r="M419" s="577"/>
      <c r="N419" s="577"/>
      <c r="O419" s="577"/>
      <c r="P419" s="577"/>
      <c r="Q419" s="577"/>
      <c r="R419" s="577"/>
      <c r="S419" s="577"/>
      <c r="T419" s="577"/>
      <c r="U419" s="577"/>
      <c r="V419" s="577"/>
      <c r="W419" s="577"/>
      <c r="X419" s="577"/>
      <c r="Y419" s="577"/>
      <c r="Z419" s="577"/>
    </row>
    <row r="420" spans="1:26" ht="12.75" customHeight="1">
      <c r="A420" s="577"/>
      <c r="B420" s="577"/>
      <c r="C420" s="577"/>
      <c r="D420" s="577"/>
      <c r="E420" s="577"/>
      <c r="F420" s="577"/>
      <c r="G420" s="577"/>
      <c r="H420" s="577"/>
      <c r="I420" s="577"/>
      <c r="J420" s="577"/>
      <c r="K420" s="577"/>
      <c r="L420" s="577"/>
      <c r="M420" s="577"/>
      <c r="N420" s="577"/>
      <c r="O420" s="577"/>
      <c r="P420" s="577"/>
      <c r="Q420" s="577"/>
      <c r="R420" s="577"/>
      <c r="S420" s="577"/>
      <c r="T420" s="577"/>
      <c r="U420" s="577"/>
      <c r="V420" s="577"/>
      <c r="W420" s="577"/>
      <c r="X420" s="577"/>
      <c r="Y420" s="577"/>
      <c r="Z420" s="577"/>
    </row>
    <row r="421" spans="1:26" ht="12.75" customHeight="1">
      <c r="A421" s="577"/>
      <c r="B421" s="577"/>
      <c r="C421" s="577"/>
      <c r="D421" s="577"/>
      <c r="E421" s="577"/>
      <c r="F421" s="577"/>
      <c r="G421" s="577"/>
      <c r="H421" s="577"/>
      <c r="I421" s="577"/>
      <c r="J421" s="577"/>
      <c r="K421" s="577"/>
      <c r="L421" s="577"/>
      <c r="M421" s="577"/>
      <c r="N421" s="577"/>
      <c r="O421" s="577"/>
      <c r="P421" s="577"/>
      <c r="Q421" s="577"/>
      <c r="R421" s="577"/>
      <c r="S421" s="577"/>
      <c r="T421" s="577"/>
      <c r="U421" s="577"/>
      <c r="V421" s="577"/>
      <c r="W421" s="577"/>
      <c r="X421" s="577"/>
      <c r="Y421" s="577"/>
      <c r="Z421" s="577"/>
    </row>
    <row r="422" spans="1:26" ht="12.75" customHeight="1">
      <c r="A422" s="577"/>
      <c r="B422" s="577"/>
      <c r="C422" s="577"/>
      <c r="D422" s="577"/>
      <c r="E422" s="577"/>
      <c r="F422" s="577"/>
      <c r="G422" s="577"/>
      <c r="H422" s="577"/>
      <c r="I422" s="577"/>
      <c r="J422" s="577"/>
      <c r="K422" s="577"/>
      <c r="L422" s="577"/>
      <c r="M422" s="577"/>
      <c r="N422" s="577"/>
      <c r="O422" s="577"/>
      <c r="P422" s="577"/>
      <c r="Q422" s="577"/>
      <c r="R422" s="577"/>
      <c r="S422" s="577"/>
      <c r="T422" s="577"/>
      <c r="U422" s="577"/>
      <c r="V422" s="577"/>
      <c r="W422" s="577"/>
      <c r="X422" s="577"/>
      <c r="Y422" s="577"/>
      <c r="Z422" s="577"/>
    </row>
    <row r="423" spans="1:26" ht="12.75" customHeight="1">
      <c r="A423" s="577"/>
      <c r="B423" s="577"/>
      <c r="C423" s="577"/>
      <c r="D423" s="577"/>
      <c r="E423" s="577"/>
      <c r="F423" s="577"/>
      <c r="G423" s="577"/>
      <c r="H423" s="577"/>
      <c r="I423" s="577"/>
      <c r="J423" s="577"/>
      <c r="K423" s="577"/>
      <c r="L423" s="577"/>
      <c r="M423" s="577"/>
      <c r="N423" s="577"/>
      <c r="O423" s="577"/>
      <c r="P423" s="577"/>
      <c r="Q423" s="577"/>
      <c r="R423" s="577"/>
      <c r="S423" s="577"/>
      <c r="T423" s="577"/>
      <c r="U423" s="577"/>
      <c r="V423" s="577"/>
      <c r="W423" s="577"/>
      <c r="X423" s="577"/>
      <c r="Y423" s="577"/>
      <c r="Z423" s="577"/>
    </row>
    <row r="424" spans="1:26" ht="12.75" customHeight="1">
      <c r="A424" s="577"/>
      <c r="B424" s="577"/>
      <c r="C424" s="577"/>
      <c r="D424" s="577"/>
      <c r="E424" s="577"/>
      <c r="F424" s="577"/>
      <c r="G424" s="577"/>
      <c r="H424" s="577"/>
      <c r="I424" s="577"/>
      <c r="J424" s="577"/>
      <c r="K424" s="577"/>
      <c r="L424" s="577"/>
      <c r="M424" s="577"/>
      <c r="N424" s="577"/>
      <c r="O424" s="577"/>
      <c r="P424" s="577"/>
      <c r="Q424" s="577"/>
      <c r="R424" s="577"/>
      <c r="S424" s="577"/>
      <c r="T424" s="577"/>
      <c r="U424" s="577"/>
      <c r="V424" s="577"/>
      <c r="W424" s="577"/>
      <c r="X424" s="577"/>
      <c r="Y424" s="577"/>
      <c r="Z424" s="577"/>
    </row>
    <row r="425" spans="1:26" ht="12.75" customHeight="1">
      <c r="A425" s="577"/>
      <c r="B425" s="577"/>
      <c r="C425" s="577"/>
      <c r="D425" s="577"/>
      <c r="E425" s="577"/>
      <c r="F425" s="577"/>
      <c r="G425" s="577"/>
      <c r="H425" s="577"/>
      <c r="I425" s="577"/>
      <c r="J425" s="577"/>
      <c r="K425" s="577"/>
      <c r="L425" s="577"/>
      <c r="M425" s="577"/>
      <c r="N425" s="577"/>
      <c r="O425" s="577"/>
      <c r="P425" s="577"/>
      <c r="Q425" s="577"/>
      <c r="R425" s="577"/>
      <c r="S425" s="577"/>
      <c r="T425" s="577"/>
      <c r="U425" s="577"/>
      <c r="V425" s="577"/>
      <c r="W425" s="577"/>
      <c r="X425" s="577"/>
      <c r="Y425" s="577"/>
      <c r="Z425" s="577"/>
    </row>
    <row r="426" spans="1:26" ht="12.75" customHeight="1">
      <c r="A426" s="577"/>
      <c r="B426" s="577"/>
      <c r="C426" s="577"/>
      <c r="D426" s="577"/>
      <c r="E426" s="577"/>
      <c r="F426" s="577"/>
      <c r="G426" s="577"/>
      <c r="H426" s="577"/>
      <c r="I426" s="577"/>
      <c r="J426" s="577"/>
      <c r="K426" s="577"/>
      <c r="L426" s="577"/>
      <c r="M426" s="577"/>
      <c r="N426" s="577"/>
      <c r="O426" s="577"/>
      <c r="P426" s="577"/>
      <c r="Q426" s="577"/>
      <c r="R426" s="577"/>
      <c r="S426" s="577"/>
      <c r="T426" s="577"/>
      <c r="U426" s="577"/>
      <c r="V426" s="577"/>
      <c r="W426" s="577"/>
      <c r="X426" s="577"/>
      <c r="Y426" s="577"/>
      <c r="Z426" s="577"/>
    </row>
    <row r="427" spans="1:26" ht="12.75" customHeight="1">
      <c r="A427" s="577"/>
      <c r="B427" s="577"/>
      <c r="C427" s="577"/>
      <c r="D427" s="577"/>
      <c r="E427" s="577"/>
      <c r="F427" s="577"/>
      <c r="G427" s="577"/>
      <c r="H427" s="577"/>
      <c r="I427" s="577"/>
      <c r="J427" s="577"/>
      <c r="K427" s="577"/>
      <c r="L427" s="577"/>
      <c r="M427" s="577"/>
      <c r="N427" s="577"/>
      <c r="O427" s="577"/>
      <c r="P427" s="577"/>
      <c r="Q427" s="577"/>
      <c r="R427" s="577"/>
      <c r="S427" s="577"/>
      <c r="T427" s="577"/>
      <c r="U427" s="577"/>
      <c r="V427" s="577"/>
      <c r="W427" s="577"/>
      <c r="X427" s="577"/>
      <c r="Y427" s="577"/>
      <c r="Z427" s="577"/>
    </row>
    <row r="428" spans="1:26" ht="12.75" customHeight="1">
      <c r="A428" s="577"/>
      <c r="B428" s="577"/>
      <c r="C428" s="577"/>
      <c r="D428" s="577"/>
      <c r="E428" s="577"/>
      <c r="F428" s="577"/>
      <c r="G428" s="577"/>
      <c r="H428" s="577"/>
      <c r="I428" s="577"/>
      <c r="J428" s="577"/>
      <c r="K428" s="577"/>
      <c r="L428" s="577"/>
      <c r="M428" s="577"/>
      <c r="N428" s="577"/>
      <c r="O428" s="577"/>
      <c r="P428" s="577"/>
      <c r="Q428" s="577"/>
      <c r="R428" s="577"/>
      <c r="S428" s="577"/>
      <c r="T428" s="577"/>
      <c r="U428" s="577"/>
      <c r="V428" s="577"/>
      <c r="W428" s="577"/>
      <c r="X428" s="577"/>
      <c r="Y428" s="577"/>
      <c r="Z428" s="577"/>
    </row>
    <row r="429" spans="1:26" ht="12.75" customHeight="1">
      <c r="A429" s="577"/>
      <c r="B429" s="577"/>
      <c r="C429" s="577"/>
      <c r="D429" s="577"/>
      <c r="E429" s="577"/>
      <c r="F429" s="577"/>
      <c r="G429" s="577"/>
      <c r="H429" s="577"/>
      <c r="I429" s="577"/>
      <c r="J429" s="577"/>
      <c r="K429" s="577"/>
      <c r="L429" s="577"/>
      <c r="M429" s="577"/>
      <c r="N429" s="577"/>
      <c r="O429" s="577"/>
      <c r="P429" s="577"/>
      <c r="Q429" s="577"/>
      <c r="R429" s="577"/>
      <c r="S429" s="577"/>
      <c r="T429" s="577"/>
      <c r="U429" s="577"/>
      <c r="V429" s="577"/>
      <c r="W429" s="577"/>
      <c r="X429" s="577"/>
      <c r="Y429" s="577"/>
      <c r="Z429" s="577"/>
    </row>
    <row r="430" spans="1:26" ht="12.75" customHeight="1">
      <c r="A430" s="577"/>
      <c r="B430" s="577"/>
      <c r="C430" s="577"/>
      <c r="D430" s="577"/>
      <c r="E430" s="577"/>
      <c r="F430" s="577"/>
      <c r="G430" s="577"/>
      <c r="H430" s="577"/>
      <c r="I430" s="577"/>
      <c r="J430" s="577"/>
      <c r="K430" s="577"/>
      <c r="L430" s="577"/>
      <c r="M430" s="577"/>
      <c r="N430" s="577"/>
      <c r="O430" s="577"/>
      <c r="P430" s="577"/>
      <c r="Q430" s="577"/>
      <c r="R430" s="577"/>
      <c r="S430" s="577"/>
      <c r="T430" s="577"/>
      <c r="U430" s="577"/>
      <c r="V430" s="577"/>
      <c r="W430" s="577"/>
      <c r="X430" s="577"/>
      <c r="Y430" s="577"/>
      <c r="Z430" s="577"/>
    </row>
    <row r="431" spans="1:26" ht="12.75" customHeight="1">
      <c r="A431" s="577"/>
      <c r="B431" s="577"/>
      <c r="C431" s="577"/>
      <c r="D431" s="577"/>
      <c r="E431" s="577"/>
      <c r="F431" s="577"/>
      <c r="G431" s="577"/>
      <c r="H431" s="577"/>
      <c r="I431" s="577"/>
      <c r="J431" s="577"/>
      <c r="K431" s="577"/>
      <c r="L431" s="577"/>
      <c r="M431" s="577"/>
      <c r="N431" s="577"/>
      <c r="O431" s="577"/>
      <c r="P431" s="577"/>
      <c r="Q431" s="577"/>
      <c r="R431" s="577"/>
      <c r="S431" s="577"/>
      <c r="T431" s="577"/>
      <c r="U431" s="577"/>
      <c r="V431" s="577"/>
      <c r="W431" s="577"/>
      <c r="X431" s="577"/>
      <c r="Y431" s="577"/>
      <c r="Z431" s="577"/>
    </row>
    <row r="432" spans="1:26" ht="12.75" customHeight="1">
      <c r="A432" s="577"/>
      <c r="B432" s="577"/>
      <c r="C432" s="577"/>
      <c r="D432" s="577"/>
      <c r="E432" s="577"/>
      <c r="F432" s="577"/>
      <c r="G432" s="577"/>
      <c r="H432" s="577"/>
      <c r="I432" s="577"/>
      <c r="J432" s="577"/>
      <c r="K432" s="577"/>
      <c r="L432" s="577"/>
      <c r="M432" s="577"/>
      <c r="N432" s="577"/>
      <c r="O432" s="577"/>
      <c r="P432" s="577"/>
      <c r="Q432" s="577"/>
      <c r="R432" s="577"/>
      <c r="S432" s="577"/>
      <c r="T432" s="577"/>
      <c r="U432" s="577"/>
      <c r="V432" s="577"/>
      <c r="W432" s="577"/>
      <c r="X432" s="577"/>
      <c r="Y432" s="577"/>
      <c r="Z432" s="577"/>
    </row>
    <row r="433" spans="1:26" ht="12.75" customHeight="1">
      <c r="A433" s="577"/>
      <c r="B433" s="577"/>
      <c r="C433" s="577"/>
      <c r="D433" s="577"/>
      <c r="E433" s="577"/>
      <c r="F433" s="577"/>
      <c r="G433" s="577"/>
      <c r="H433" s="577"/>
      <c r="I433" s="577"/>
      <c r="J433" s="577"/>
      <c r="K433" s="577"/>
      <c r="L433" s="577"/>
      <c r="M433" s="577"/>
      <c r="N433" s="577"/>
      <c r="O433" s="577"/>
      <c r="P433" s="577"/>
      <c r="Q433" s="577"/>
      <c r="R433" s="577"/>
      <c r="S433" s="577"/>
      <c r="T433" s="577"/>
      <c r="U433" s="577"/>
      <c r="V433" s="577"/>
      <c r="W433" s="577"/>
      <c r="X433" s="577"/>
      <c r="Y433" s="577"/>
      <c r="Z433" s="577"/>
    </row>
    <row r="434" spans="1:26" ht="12.75" customHeight="1">
      <c r="A434" s="577"/>
      <c r="B434" s="577"/>
      <c r="C434" s="577"/>
      <c r="D434" s="577"/>
      <c r="E434" s="577"/>
      <c r="F434" s="577"/>
      <c r="G434" s="577"/>
      <c r="H434" s="577"/>
      <c r="I434" s="577"/>
      <c r="J434" s="577"/>
      <c r="K434" s="577"/>
      <c r="L434" s="577"/>
      <c r="M434" s="577"/>
      <c r="N434" s="577"/>
      <c r="O434" s="577"/>
      <c r="P434" s="577"/>
      <c r="Q434" s="577"/>
      <c r="R434" s="577"/>
      <c r="S434" s="577"/>
      <c r="T434" s="577"/>
      <c r="U434" s="577"/>
      <c r="V434" s="577"/>
      <c r="W434" s="577"/>
      <c r="X434" s="577"/>
      <c r="Y434" s="577"/>
      <c r="Z434" s="577"/>
    </row>
    <row r="435" spans="1:26" ht="12.75" customHeight="1">
      <c r="A435" s="577"/>
      <c r="B435" s="577"/>
      <c r="C435" s="577"/>
      <c r="D435" s="577"/>
      <c r="E435" s="577"/>
      <c r="F435" s="577"/>
      <c r="G435" s="577"/>
      <c r="H435" s="577"/>
      <c r="I435" s="577"/>
      <c r="J435" s="577"/>
      <c r="K435" s="577"/>
      <c r="L435" s="577"/>
      <c r="M435" s="577"/>
      <c r="N435" s="577"/>
      <c r="O435" s="577"/>
      <c r="P435" s="577"/>
      <c r="Q435" s="577"/>
      <c r="R435" s="577"/>
      <c r="S435" s="577"/>
      <c r="T435" s="577"/>
      <c r="U435" s="577"/>
      <c r="V435" s="577"/>
      <c r="W435" s="577"/>
      <c r="X435" s="577"/>
      <c r="Y435" s="577"/>
      <c r="Z435" s="577"/>
    </row>
    <row r="436" spans="1:26" ht="12.75" customHeight="1">
      <c r="A436" s="577"/>
      <c r="B436" s="577"/>
      <c r="C436" s="577"/>
      <c r="D436" s="577"/>
      <c r="E436" s="577"/>
      <c r="F436" s="577"/>
      <c r="G436" s="577"/>
      <c r="H436" s="577"/>
      <c r="I436" s="577"/>
      <c r="J436" s="577"/>
      <c r="K436" s="577"/>
      <c r="L436" s="577"/>
      <c r="M436" s="577"/>
      <c r="N436" s="577"/>
      <c r="O436" s="577"/>
      <c r="P436" s="577"/>
      <c r="Q436" s="577"/>
      <c r="R436" s="577"/>
      <c r="S436" s="577"/>
      <c r="T436" s="577"/>
      <c r="U436" s="577"/>
      <c r="V436" s="577"/>
      <c r="W436" s="577"/>
      <c r="X436" s="577"/>
      <c r="Y436" s="577"/>
      <c r="Z436" s="577"/>
    </row>
    <row r="437" spans="1:26" ht="12.75" customHeight="1">
      <c r="A437" s="577"/>
      <c r="B437" s="577"/>
      <c r="C437" s="577"/>
      <c r="D437" s="577"/>
      <c r="E437" s="577"/>
      <c r="F437" s="577"/>
      <c r="G437" s="577"/>
      <c r="H437" s="577"/>
      <c r="I437" s="577"/>
      <c r="J437" s="577"/>
      <c r="K437" s="577"/>
      <c r="L437" s="577"/>
      <c r="M437" s="577"/>
      <c r="N437" s="577"/>
      <c r="O437" s="577"/>
      <c r="P437" s="577"/>
      <c r="Q437" s="577"/>
      <c r="R437" s="577"/>
      <c r="S437" s="577"/>
      <c r="T437" s="577"/>
      <c r="U437" s="577"/>
      <c r="V437" s="577"/>
      <c r="W437" s="577"/>
      <c r="X437" s="577"/>
      <c r="Y437" s="577"/>
      <c r="Z437" s="577"/>
    </row>
    <row r="438" spans="1:26" ht="12.75" customHeight="1">
      <c r="A438" s="577"/>
      <c r="B438" s="577"/>
      <c r="C438" s="577"/>
      <c r="D438" s="577"/>
      <c r="E438" s="577"/>
      <c r="F438" s="577"/>
      <c r="G438" s="577"/>
      <c r="H438" s="577"/>
      <c r="I438" s="577"/>
      <c r="J438" s="577"/>
      <c r="K438" s="577"/>
      <c r="L438" s="577"/>
      <c r="M438" s="577"/>
      <c r="N438" s="577"/>
      <c r="O438" s="577"/>
      <c r="P438" s="577"/>
      <c r="Q438" s="577"/>
      <c r="R438" s="577"/>
      <c r="S438" s="577"/>
      <c r="T438" s="577"/>
      <c r="U438" s="577"/>
      <c r="V438" s="577"/>
      <c r="W438" s="577"/>
      <c r="X438" s="577"/>
      <c r="Y438" s="577"/>
      <c r="Z438" s="577"/>
    </row>
    <row r="439" spans="1:26" ht="12.75" customHeight="1">
      <c r="A439" s="577"/>
      <c r="B439" s="577"/>
      <c r="C439" s="577"/>
      <c r="D439" s="577"/>
      <c r="E439" s="577"/>
      <c r="F439" s="577"/>
      <c r="G439" s="577"/>
      <c r="H439" s="577"/>
      <c r="I439" s="577"/>
      <c r="J439" s="577"/>
      <c r="K439" s="577"/>
      <c r="L439" s="577"/>
      <c r="M439" s="577"/>
      <c r="N439" s="577"/>
      <c r="O439" s="577"/>
      <c r="P439" s="577"/>
      <c r="Q439" s="577"/>
      <c r="R439" s="577"/>
      <c r="S439" s="577"/>
      <c r="T439" s="577"/>
      <c r="U439" s="577"/>
      <c r="V439" s="577"/>
      <c r="W439" s="577"/>
      <c r="X439" s="577"/>
      <c r="Y439" s="577"/>
      <c r="Z439" s="577"/>
    </row>
    <row r="440" spans="1:26" ht="12.75" customHeight="1">
      <c r="A440" s="577"/>
      <c r="B440" s="577"/>
      <c r="C440" s="577"/>
      <c r="D440" s="577"/>
      <c r="E440" s="577"/>
      <c r="F440" s="577"/>
      <c r="G440" s="577"/>
      <c r="H440" s="577"/>
      <c r="I440" s="577"/>
      <c r="J440" s="577"/>
      <c r="K440" s="577"/>
      <c r="L440" s="577"/>
      <c r="M440" s="577"/>
      <c r="N440" s="577"/>
      <c r="O440" s="577"/>
      <c r="P440" s="577"/>
      <c r="Q440" s="577"/>
      <c r="R440" s="577"/>
      <c r="S440" s="577"/>
      <c r="T440" s="577"/>
      <c r="U440" s="577"/>
      <c r="V440" s="577"/>
      <c r="W440" s="577"/>
      <c r="X440" s="577"/>
      <c r="Y440" s="577"/>
      <c r="Z440" s="577"/>
    </row>
    <row r="441" spans="1:26" ht="12.75" customHeight="1">
      <c r="A441" s="577"/>
      <c r="B441" s="577"/>
      <c r="C441" s="577"/>
      <c r="D441" s="577"/>
      <c r="E441" s="577"/>
      <c r="F441" s="577"/>
      <c r="G441" s="577"/>
      <c r="H441" s="577"/>
      <c r="I441" s="577"/>
      <c r="J441" s="577"/>
      <c r="K441" s="577"/>
      <c r="L441" s="577"/>
      <c r="M441" s="577"/>
      <c r="N441" s="577"/>
      <c r="O441" s="577"/>
      <c r="P441" s="577"/>
      <c r="Q441" s="577"/>
      <c r="R441" s="577"/>
      <c r="S441" s="577"/>
      <c r="T441" s="577"/>
      <c r="U441" s="577"/>
      <c r="V441" s="577"/>
      <c r="W441" s="577"/>
      <c r="X441" s="577"/>
      <c r="Y441" s="577"/>
      <c r="Z441" s="577"/>
    </row>
    <row r="442" spans="1:26" ht="12.75" customHeight="1">
      <c r="A442" s="577"/>
      <c r="B442" s="577"/>
      <c r="C442" s="577"/>
      <c r="D442" s="577"/>
      <c r="E442" s="577"/>
      <c r="F442" s="577"/>
      <c r="G442" s="577"/>
      <c r="H442" s="577"/>
      <c r="I442" s="577"/>
      <c r="J442" s="577"/>
      <c r="K442" s="577"/>
      <c r="L442" s="577"/>
      <c r="M442" s="577"/>
      <c r="N442" s="577"/>
      <c r="O442" s="577"/>
      <c r="P442" s="577"/>
      <c r="Q442" s="577"/>
      <c r="R442" s="577"/>
      <c r="S442" s="577"/>
      <c r="T442" s="577"/>
      <c r="U442" s="577"/>
      <c r="V442" s="577"/>
      <c r="W442" s="577"/>
      <c r="X442" s="577"/>
      <c r="Y442" s="577"/>
      <c r="Z442" s="577"/>
    </row>
    <row r="443" spans="1:26" ht="12.75" customHeight="1">
      <c r="A443" s="577"/>
      <c r="B443" s="577"/>
      <c r="C443" s="577"/>
      <c r="D443" s="577"/>
      <c r="E443" s="577"/>
      <c r="F443" s="577"/>
      <c r="G443" s="577"/>
      <c r="H443" s="577"/>
      <c r="I443" s="577"/>
      <c r="J443" s="577"/>
      <c r="K443" s="577"/>
      <c r="L443" s="577"/>
      <c r="M443" s="577"/>
      <c r="N443" s="577"/>
      <c r="O443" s="577"/>
      <c r="P443" s="577"/>
      <c r="Q443" s="577"/>
      <c r="R443" s="577"/>
      <c r="S443" s="577"/>
      <c r="T443" s="577"/>
      <c r="U443" s="577"/>
      <c r="V443" s="577"/>
      <c r="W443" s="577"/>
      <c r="X443" s="577"/>
      <c r="Y443" s="577"/>
      <c r="Z443" s="577"/>
    </row>
    <row r="444" spans="1:26" ht="12.75" customHeight="1">
      <c r="A444" s="577"/>
      <c r="B444" s="577"/>
      <c r="C444" s="577"/>
      <c r="D444" s="577"/>
      <c r="E444" s="577"/>
      <c r="F444" s="577"/>
      <c r="G444" s="577"/>
      <c r="H444" s="577"/>
      <c r="I444" s="577"/>
      <c r="J444" s="577"/>
      <c r="K444" s="577"/>
      <c r="L444" s="577"/>
      <c r="M444" s="577"/>
      <c r="N444" s="577"/>
      <c r="O444" s="577"/>
      <c r="P444" s="577"/>
      <c r="Q444" s="577"/>
      <c r="R444" s="577"/>
      <c r="S444" s="577"/>
      <c r="T444" s="577"/>
      <c r="U444" s="577"/>
      <c r="V444" s="577"/>
      <c r="W444" s="577"/>
      <c r="X444" s="577"/>
      <c r="Y444" s="577"/>
      <c r="Z444" s="577"/>
    </row>
    <row r="445" spans="1:26" ht="12.75" customHeight="1">
      <c r="A445" s="577"/>
      <c r="B445" s="577"/>
      <c r="C445" s="577"/>
      <c r="D445" s="577"/>
      <c r="E445" s="577"/>
      <c r="F445" s="577"/>
      <c r="G445" s="577"/>
      <c r="H445" s="577"/>
      <c r="I445" s="577"/>
      <c r="J445" s="577"/>
      <c r="K445" s="577"/>
      <c r="L445" s="577"/>
      <c r="M445" s="577"/>
      <c r="N445" s="577"/>
      <c r="O445" s="577"/>
      <c r="P445" s="577"/>
      <c r="Q445" s="577"/>
      <c r="R445" s="577"/>
      <c r="S445" s="577"/>
      <c r="T445" s="577"/>
      <c r="U445" s="577"/>
      <c r="V445" s="577"/>
      <c r="W445" s="577"/>
      <c r="X445" s="577"/>
      <c r="Y445" s="577"/>
      <c r="Z445" s="577"/>
    </row>
    <row r="446" spans="1:26" ht="12.75" customHeight="1">
      <c r="A446" s="577"/>
      <c r="B446" s="577"/>
      <c r="C446" s="577"/>
      <c r="D446" s="577"/>
      <c r="E446" s="577"/>
      <c r="F446" s="577"/>
      <c r="G446" s="577"/>
      <c r="H446" s="577"/>
      <c r="I446" s="577"/>
      <c r="J446" s="577"/>
      <c r="K446" s="577"/>
      <c r="L446" s="577"/>
      <c r="M446" s="577"/>
      <c r="N446" s="577"/>
      <c r="O446" s="577"/>
      <c r="P446" s="577"/>
      <c r="Q446" s="577"/>
      <c r="R446" s="577"/>
      <c r="S446" s="577"/>
      <c r="T446" s="577"/>
      <c r="U446" s="577"/>
      <c r="V446" s="577"/>
      <c r="W446" s="577"/>
      <c r="X446" s="577"/>
      <c r="Y446" s="577"/>
      <c r="Z446" s="577"/>
    </row>
    <row r="447" spans="1:26" ht="12.75" customHeight="1">
      <c r="A447" s="577"/>
      <c r="B447" s="577"/>
      <c r="C447" s="577"/>
      <c r="D447" s="577"/>
      <c r="E447" s="577"/>
      <c r="F447" s="577"/>
      <c r="G447" s="577"/>
      <c r="H447" s="577"/>
      <c r="I447" s="577"/>
      <c r="J447" s="577"/>
      <c r="K447" s="577"/>
      <c r="L447" s="577"/>
      <c r="M447" s="577"/>
      <c r="N447" s="577"/>
      <c r="O447" s="577"/>
      <c r="P447" s="577"/>
      <c r="Q447" s="577"/>
      <c r="R447" s="577"/>
      <c r="S447" s="577"/>
      <c r="T447" s="577"/>
      <c r="U447" s="577"/>
      <c r="V447" s="577"/>
      <c r="W447" s="577"/>
      <c r="X447" s="577"/>
      <c r="Y447" s="577"/>
      <c r="Z447" s="577"/>
    </row>
    <row r="448" spans="1:26" ht="12.75" customHeight="1">
      <c r="A448" s="577"/>
      <c r="B448" s="577"/>
      <c r="C448" s="577"/>
      <c r="D448" s="577"/>
      <c r="E448" s="577"/>
      <c r="F448" s="577"/>
      <c r="G448" s="577"/>
      <c r="H448" s="577"/>
      <c r="I448" s="577"/>
      <c r="J448" s="577"/>
      <c r="K448" s="577"/>
      <c r="L448" s="577"/>
      <c r="M448" s="577"/>
      <c r="N448" s="577"/>
      <c r="O448" s="577"/>
      <c r="P448" s="577"/>
      <c r="Q448" s="577"/>
      <c r="R448" s="577"/>
      <c r="S448" s="577"/>
      <c r="T448" s="577"/>
      <c r="U448" s="577"/>
      <c r="V448" s="577"/>
      <c r="W448" s="577"/>
      <c r="X448" s="577"/>
      <c r="Y448" s="577"/>
      <c r="Z448" s="577"/>
    </row>
    <row r="449" spans="1:26" ht="12.75" customHeight="1">
      <c r="A449" s="577"/>
      <c r="B449" s="577"/>
      <c r="C449" s="577"/>
      <c r="D449" s="577"/>
      <c r="E449" s="577"/>
      <c r="F449" s="577"/>
      <c r="G449" s="577"/>
      <c r="H449" s="577"/>
      <c r="I449" s="577"/>
      <c r="J449" s="577"/>
      <c r="K449" s="577"/>
      <c r="L449" s="577"/>
      <c r="M449" s="577"/>
      <c r="N449" s="577"/>
      <c r="O449" s="577"/>
      <c r="P449" s="577"/>
      <c r="Q449" s="577"/>
      <c r="R449" s="577"/>
      <c r="S449" s="577"/>
      <c r="T449" s="577"/>
      <c r="U449" s="577"/>
      <c r="V449" s="577"/>
      <c r="W449" s="577"/>
      <c r="X449" s="577"/>
      <c r="Y449" s="577"/>
      <c r="Z449" s="577"/>
    </row>
    <row r="450" spans="1:26" ht="12.75" customHeight="1">
      <c r="A450" s="577"/>
      <c r="B450" s="577"/>
      <c r="C450" s="577"/>
      <c r="D450" s="577"/>
      <c r="E450" s="577"/>
      <c r="F450" s="577"/>
      <c r="G450" s="577"/>
      <c r="H450" s="577"/>
      <c r="I450" s="577"/>
      <c r="J450" s="577"/>
      <c r="K450" s="577"/>
      <c r="L450" s="577"/>
      <c r="M450" s="577"/>
      <c r="N450" s="577"/>
      <c r="O450" s="577"/>
      <c r="P450" s="577"/>
      <c r="Q450" s="577"/>
      <c r="R450" s="577"/>
      <c r="S450" s="577"/>
      <c r="T450" s="577"/>
      <c r="U450" s="577"/>
      <c r="V450" s="577"/>
      <c r="W450" s="577"/>
      <c r="X450" s="577"/>
      <c r="Y450" s="577"/>
      <c r="Z450" s="577"/>
    </row>
    <row r="451" spans="1:26" ht="12.75" customHeight="1">
      <c r="A451" s="577"/>
      <c r="B451" s="577"/>
      <c r="C451" s="577"/>
      <c r="D451" s="577"/>
      <c r="E451" s="577"/>
      <c r="F451" s="577"/>
      <c r="G451" s="577"/>
      <c r="H451" s="577"/>
      <c r="I451" s="577"/>
      <c r="J451" s="577"/>
      <c r="K451" s="577"/>
      <c r="L451" s="577"/>
      <c r="M451" s="577"/>
      <c r="N451" s="577"/>
      <c r="O451" s="577"/>
      <c r="P451" s="577"/>
      <c r="Q451" s="577"/>
      <c r="R451" s="577"/>
      <c r="S451" s="577"/>
      <c r="T451" s="577"/>
      <c r="U451" s="577"/>
      <c r="V451" s="577"/>
      <c r="W451" s="577"/>
      <c r="X451" s="577"/>
      <c r="Y451" s="577"/>
      <c r="Z451" s="577"/>
    </row>
    <row r="452" spans="1:26" ht="12.75" customHeight="1">
      <c r="A452" s="577"/>
      <c r="B452" s="577"/>
      <c r="C452" s="577"/>
      <c r="D452" s="577"/>
      <c r="E452" s="577"/>
      <c r="F452" s="577"/>
      <c r="G452" s="577"/>
      <c r="H452" s="577"/>
      <c r="I452" s="577"/>
      <c r="J452" s="577"/>
      <c r="K452" s="577"/>
      <c r="L452" s="577"/>
      <c r="M452" s="577"/>
      <c r="N452" s="577"/>
      <c r="O452" s="577"/>
      <c r="P452" s="577"/>
      <c r="Q452" s="577"/>
      <c r="R452" s="577"/>
      <c r="S452" s="577"/>
      <c r="T452" s="577"/>
      <c r="U452" s="577"/>
      <c r="V452" s="577"/>
      <c r="W452" s="577"/>
      <c r="X452" s="577"/>
      <c r="Y452" s="577"/>
      <c r="Z452" s="577"/>
    </row>
    <row r="453" spans="1:26" ht="12.75" customHeight="1">
      <c r="A453" s="577"/>
      <c r="B453" s="577"/>
      <c r="C453" s="577"/>
      <c r="D453" s="577"/>
      <c r="E453" s="577"/>
      <c r="F453" s="577"/>
      <c r="G453" s="577"/>
      <c r="H453" s="577"/>
      <c r="I453" s="577"/>
      <c r="J453" s="577"/>
      <c r="K453" s="577"/>
      <c r="L453" s="577"/>
      <c r="M453" s="577"/>
      <c r="N453" s="577"/>
      <c r="O453" s="577"/>
      <c r="P453" s="577"/>
      <c r="Q453" s="577"/>
      <c r="R453" s="577"/>
      <c r="S453" s="577"/>
      <c r="T453" s="577"/>
      <c r="U453" s="577"/>
      <c r="V453" s="577"/>
      <c r="W453" s="577"/>
      <c r="X453" s="577"/>
      <c r="Y453" s="577"/>
      <c r="Z453" s="577"/>
    </row>
    <row r="454" spans="1:26" ht="12.75" customHeight="1">
      <c r="A454" s="577"/>
      <c r="B454" s="577"/>
      <c r="C454" s="577"/>
      <c r="D454" s="577"/>
      <c r="E454" s="577"/>
      <c r="F454" s="577"/>
      <c r="G454" s="577"/>
      <c r="H454" s="577"/>
      <c r="I454" s="577"/>
      <c r="J454" s="577"/>
      <c r="K454" s="577"/>
      <c r="L454" s="577"/>
      <c r="M454" s="577"/>
      <c r="N454" s="577"/>
      <c r="O454" s="577"/>
      <c r="P454" s="577"/>
      <c r="Q454" s="577"/>
      <c r="R454" s="577"/>
      <c r="S454" s="577"/>
      <c r="T454" s="577"/>
      <c r="U454" s="577"/>
      <c r="V454" s="577"/>
      <c r="W454" s="577"/>
      <c r="X454" s="577"/>
      <c r="Y454" s="577"/>
      <c r="Z454" s="577"/>
    </row>
    <row r="455" spans="1:26" ht="12.75" customHeight="1">
      <c r="A455" s="577"/>
      <c r="B455" s="577"/>
      <c r="C455" s="577"/>
      <c r="D455" s="577"/>
      <c r="E455" s="577"/>
      <c r="F455" s="577"/>
      <c r="G455" s="577"/>
      <c r="H455" s="577"/>
      <c r="I455" s="577"/>
      <c r="J455" s="577"/>
      <c r="K455" s="577"/>
      <c r="L455" s="577"/>
      <c r="M455" s="577"/>
      <c r="N455" s="577"/>
      <c r="O455" s="577"/>
      <c r="P455" s="577"/>
      <c r="Q455" s="577"/>
      <c r="R455" s="577"/>
      <c r="S455" s="577"/>
      <c r="T455" s="577"/>
      <c r="U455" s="577"/>
      <c r="V455" s="577"/>
      <c r="W455" s="577"/>
      <c r="X455" s="577"/>
      <c r="Y455" s="577"/>
      <c r="Z455" s="577"/>
    </row>
    <row r="456" spans="1:26" ht="12.75" customHeight="1">
      <c r="A456" s="577"/>
      <c r="B456" s="577"/>
      <c r="C456" s="577"/>
      <c r="D456" s="577"/>
      <c r="E456" s="577"/>
      <c r="F456" s="577"/>
      <c r="G456" s="577"/>
      <c r="H456" s="577"/>
      <c r="I456" s="577"/>
      <c r="J456" s="577"/>
      <c r="K456" s="577"/>
      <c r="L456" s="577"/>
      <c r="M456" s="577"/>
      <c r="N456" s="577"/>
      <c r="O456" s="577"/>
      <c r="P456" s="577"/>
      <c r="Q456" s="577"/>
      <c r="R456" s="577"/>
      <c r="S456" s="577"/>
      <c r="T456" s="577"/>
      <c r="U456" s="577"/>
      <c r="V456" s="577"/>
      <c r="W456" s="577"/>
      <c r="X456" s="577"/>
      <c r="Y456" s="577"/>
      <c r="Z456" s="577"/>
    </row>
    <row r="457" spans="1:26" ht="12.75" customHeight="1">
      <c r="A457" s="577"/>
      <c r="B457" s="577"/>
      <c r="C457" s="577"/>
      <c r="D457" s="577"/>
      <c r="E457" s="577"/>
      <c r="F457" s="577"/>
      <c r="G457" s="577"/>
      <c r="H457" s="577"/>
      <c r="I457" s="577"/>
      <c r="J457" s="577"/>
      <c r="K457" s="577"/>
      <c r="L457" s="577"/>
      <c r="M457" s="577"/>
      <c r="N457" s="577"/>
      <c r="O457" s="577"/>
      <c r="P457" s="577"/>
      <c r="Q457" s="577"/>
      <c r="R457" s="577"/>
      <c r="S457" s="577"/>
      <c r="T457" s="577"/>
      <c r="U457" s="577"/>
      <c r="V457" s="577"/>
      <c r="W457" s="577"/>
      <c r="X457" s="577"/>
      <c r="Y457" s="577"/>
      <c r="Z457" s="577"/>
    </row>
    <row r="458" spans="1:26" ht="12.75" customHeight="1">
      <c r="A458" s="577"/>
      <c r="B458" s="577"/>
      <c r="C458" s="577"/>
      <c r="D458" s="577"/>
      <c r="E458" s="577"/>
      <c r="F458" s="577"/>
      <c r="G458" s="577"/>
      <c r="H458" s="577"/>
      <c r="I458" s="577"/>
      <c r="J458" s="577"/>
      <c r="K458" s="577"/>
      <c r="L458" s="577"/>
      <c r="M458" s="577"/>
      <c r="N458" s="577"/>
      <c r="O458" s="577"/>
      <c r="P458" s="577"/>
      <c r="Q458" s="577"/>
      <c r="R458" s="577"/>
      <c r="S458" s="577"/>
      <c r="T458" s="577"/>
      <c r="U458" s="577"/>
      <c r="V458" s="577"/>
      <c r="W458" s="577"/>
      <c r="X458" s="577"/>
      <c r="Y458" s="577"/>
      <c r="Z458" s="577"/>
    </row>
    <row r="459" spans="1:26" ht="12.75" customHeight="1">
      <c r="A459" s="577"/>
      <c r="B459" s="577"/>
      <c r="C459" s="577"/>
      <c r="D459" s="577"/>
      <c r="E459" s="577"/>
      <c r="F459" s="577"/>
      <c r="G459" s="577"/>
      <c r="H459" s="577"/>
      <c r="I459" s="577"/>
      <c r="J459" s="577"/>
      <c r="K459" s="577"/>
      <c r="L459" s="577"/>
      <c r="M459" s="577"/>
      <c r="N459" s="577"/>
      <c r="O459" s="577"/>
      <c r="P459" s="577"/>
      <c r="Q459" s="577"/>
      <c r="R459" s="577"/>
      <c r="S459" s="577"/>
      <c r="T459" s="577"/>
      <c r="U459" s="577"/>
      <c r="V459" s="577"/>
      <c r="W459" s="577"/>
      <c r="X459" s="577"/>
      <c r="Y459" s="577"/>
      <c r="Z459" s="577"/>
    </row>
    <row r="460" spans="1:26" ht="12.75" customHeight="1">
      <c r="A460" s="577"/>
      <c r="B460" s="577"/>
      <c r="C460" s="577"/>
      <c r="D460" s="577"/>
      <c r="E460" s="577"/>
      <c r="F460" s="577"/>
      <c r="G460" s="577"/>
      <c r="H460" s="577"/>
      <c r="I460" s="577"/>
      <c r="J460" s="577"/>
      <c r="K460" s="577"/>
      <c r="L460" s="577"/>
      <c r="M460" s="577"/>
      <c r="N460" s="577"/>
      <c r="O460" s="577"/>
      <c r="P460" s="577"/>
      <c r="Q460" s="577"/>
      <c r="R460" s="577"/>
      <c r="S460" s="577"/>
      <c r="T460" s="577"/>
      <c r="U460" s="577"/>
      <c r="V460" s="577"/>
      <c r="W460" s="577"/>
      <c r="X460" s="577"/>
      <c r="Y460" s="577"/>
      <c r="Z460" s="577"/>
    </row>
    <row r="461" spans="1:26" ht="12.75" customHeight="1">
      <c r="A461" s="577"/>
      <c r="B461" s="577"/>
      <c r="C461" s="577"/>
      <c r="D461" s="577"/>
      <c r="E461" s="577"/>
      <c r="F461" s="577"/>
      <c r="G461" s="577"/>
      <c r="H461" s="577"/>
      <c r="I461" s="577"/>
      <c r="J461" s="577"/>
      <c r="K461" s="577"/>
      <c r="L461" s="577"/>
      <c r="M461" s="577"/>
      <c r="N461" s="577"/>
      <c r="O461" s="577"/>
      <c r="P461" s="577"/>
      <c r="Q461" s="577"/>
      <c r="R461" s="577"/>
      <c r="S461" s="577"/>
      <c r="T461" s="577"/>
      <c r="U461" s="577"/>
      <c r="V461" s="577"/>
      <c r="W461" s="577"/>
      <c r="X461" s="577"/>
      <c r="Y461" s="577"/>
      <c r="Z461" s="577"/>
    </row>
    <row r="462" spans="1:26" ht="12.75" customHeight="1">
      <c r="A462" s="577"/>
      <c r="B462" s="577"/>
      <c r="C462" s="577"/>
      <c r="D462" s="577"/>
      <c r="E462" s="577"/>
      <c r="F462" s="577"/>
      <c r="G462" s="577"/>
      <c r="H462" s="577"/>
      <c r="I462" s="577"/>
      <c r="J462" s="577"/>
      <c r="K462" s="577"/>
      <c r="L462" s="577"/>
      <c r="M462" s="577"/>
      <c r="N462" s="577"/>
      <c r="O462" s="577"/>
      <c r="P462" s="577"/>
      <c r="Q462" s="577"/>
      <c r="R462" s="577"/>
      <c r="S462" s="577"/>
      <c r="T462" s="577"/>
      <c r="U462" s="577"/>
      <c r="V462" s="577"/>
      <c r="W462" s="577"/>
      <c r="X462" s="577"/>
      <c r="Y462" s="577"/>
      <c r="Z462" s="577"/>
    </row>
    <row r="463" spans="1:26" ht="12.75" customHeight="1">
      <c r="A463" s="577"/>
      <c r="B463" s="577"/>
      <c r="C463" s="577"/>
      <c r="D463" s="577"/>
      <c r="E463" s="577"/>
      <c r="F463" s="577"/>
      <c r="G463" s="577"/>
      <c r="H463" s="577"/>
      <c r="I463" s="577"/>
      <c r="J463" s="577"/>
      <c r="K463" s="577"/>
      <c r="L463" s="577"/>
      <c r="M463" s="577"/>
      <c r="N463" s="577"/>
      <c r="O463" s="577"/>
      <c r="P463" s="577"/>
      <c r="Q463" s="577"/>
      <c r="R463" s="577"/>
      <c r="S463" s="577"/>
      <c r="T463" s="577"/>
      <c r="U463" s="577"/>
      <c r="V463" s="577"/>
      <c r="W463" s="577"/>
      <c r="X463" s="577"/>
      <c r="Y463" s="577"/>
      <c r="Z463" s="577"/>
    </row>
    <row r="464" spans="1:26" ht="12.75" customHeight="1">
      <c r="A464" s="577"/>
      <c r="B464" s="577"/>
      <c r="C464" s="577"/>
      <c r="D464" s="577"/>
      <c r="E464" s="577"/>
      <c r="F464" s="577"/>
      <c r="G464" s="577"/>
      <c r="H464" s="577"/>
      <c r="I464" s="577"/>
      <c r="J464" s="577"/>
      <c r="K464" s="577"/>
      <c r="L464" s="577"/>
      <c r="M464" s="577"/>
      <c r="N464" s="577"/>
      <c r="O464" s="577"/>
      <c r="P464" s="577"/>
      <c r="Q464" s="577"/>
      <c r="R464" s="577"/>
      <c r="S464" s="577"/>
      <c r="T464" s="577"/>
      <c r="U464" s="577"/>
      <c r="V464" s="577"/>
      <c r="W464" s="577"/>
      <c r="X464" s="577"/>
      <c r="Y464" s="577"/>
      <c r="Z464" s="577"/>
    </row>
    <row r="465" spans="1:26" ht="12.75" customHeight="1">
      <c r="A465" s="577"/>
      <c r="B465" s="577"/>
      <c r="C465" s="577"/>
      <c r="D465" s="577"/>
      <c r="E465" s="577"/>
      <c r="F465" s="577"/>
      <c r="G465" s="577"/>
      <c r="H465" s="577"/>
      <c r="I465" s="577"/>
      <c r="J465" s="577"/>
      <c r="K465" s="577"/>
      <c r="L465" s="577"/>
      <c r="M465" s="577"/>
      <c r="N465" s="577"/>
      <c r="O465" s="577"/>
      <c r="P465" s="577"/>
      <c r="Q465" s="577"/>
      <c r="R465" s="577"/>
      <c r="S465" s="577"/>
      <c r="T465" s="577"/>
      <c r="U465" s="577"/>
      <c r="V465" s="577"/>
      <c r="W465" s="577"/>
      <c r="X465" s="577"/>
      <c r="Y465" s="577"/>
      <c r="Z465" s="577"/>
    </row>
    <row r="466" spans="1:26" ht="12.75" customHeight="1">
      <c r="A466" s="577"/>
      <c r="B466" s="577"/>
      <c r="C466" s="577"/>
      <c r="D466" s="577"/>
      <c r="E466" s="577"/>
      <c r="F466" s="577"/>
      <c r="G466" s="577"/>
      <c r="H466" s="577"/>
      <c r="I466" s="577"/>
      <c r="J466" s="577"/>
      <c r="K466" s="577"/>
      <c r="L466" s="577"/>
      <c r="M466" s="577"/>
      <c r="N466" s="577"/>
      <c r="O466" s="577"/>
      <c r="P466" s="577"/>
      <c r="Q466" s="577"/>
      <c r="R466" s="577"/>
      <c r="S466" s="577"/>
      <c r="T466" s="577"/>
      <c r="U466" s="577"/>
      <c r="V466" s="577"/>
      <c r="W466" s="577"/>
      <c r="X466" s="577"/>
      <c r="Y466" s="577"/>
      <c r="Z466" s="577"/>
    </row>
    <row r="467" spans="1:26" ht="12.75" customHeight="1">
      <c r="A467" s="577"/>
      <c r="B467" s="577"/>
      <c r="C467" s="577"/>
      <c r="D467" s="577"/>
      <c r="E467" s="577"/>
      <c r="F467" s="577"/>
      <c r="G467" s="577"/>
      <c r="H467" s="577"/>
      <c r="I467" s="577"/>
      <c r="J467" s="577"/>
      <c r="K467" s="577"/>
      <c r="L467" s="577"/>
      <c r="M467" s="577"/>
      <c r="N467" s="577"/>
      <c r="O467" s="577"/>
      <c r="P467" s="577"/>
      <c r="Q467" s="577"/>
      <c r="R467" s="577"/>
      <c r="S467" s="577"/>
      <c r="T467" s="577"/>
      <c r="U467" s="577"/>
      <c r="V467" s="577"/>
      <c r="W467" s="577"/>
      <c r="X467" s="577"/>
      <c r="Y467" s="577"/>
      <c r="Z467" s="577"/>
    </row>
    <row r="468" spans="1:26" ht="12.75" customHeight="1">
      <c r="A468" s="577"/>
      <c r="B468" s="577"/>
      <c r="C468" s="577"/>
      <c r="D468" s="577"/>
      <c r="E468" s="577"/>
      <c r="F468" s="577"/>
      <c r="G468" s="577"/>
      <c r="H468" s="577"/>
      <c r="I468" s="577"/>
      <c r="J468" s="577"/>
      <c r="K468" s="577"/>
      <c r="L468" s="577"/>
      <c r="M468" s="577"/>
      <c r="N468" s="577"/>
      <c r="O468" s="577"/>
      <c r="P468" s="577"/>
      <c r="Q468" s="577"/>
      <c r="R468" s="577"/>
      <c r="S468" s="577"/>
      <c r="T468" s="577"/>
      <c r="U468" s="577"/>
      <c r="V468" s="577"/>
      <c r="W468" s="577"/>
      <c r="X468" s="577"/>
      <c r="Y468" s="577"/>
      <c r="Z468" s="577"/>
    </row>
    <row r="469" spans="1:26" ht="12.75" customHeight="1">
      <c r="A469" s="577"/>
      <c r="B469" s="577"/>
      <c r="C469" s="577"/>
      <c r="D469" s="577"/>
      <c r="E469" s="577"/>
      <c r="F469" s="577"/>
      <c r="G469" s="577"/>
      <c r="H469" s="577"/>
      <c r="I469" s="577"/>
      <c r="J469" s="577"/>
      <c r="K469" s="577"/>
      <c r="L469" s="577"/>
      <c r="M469" s="577"/>
      <c r="N469" s="577"/>
      <c r="O469" s="577"/>
      <c r="P469" s="577"/>
      <c r="Q469" s="577"/>
      <c r="R469" s="577"/>
      <c r="S469" s="577"/>
      <c r="T469" s="577"/>
      <c r="U469" s="577"/>
      <c r="V469" s="577"/>
      <c r="W469" s="577"/>
      <c r="X469" s="577"/>
      <c r="Y469" s="577"/>
      <c r="Z469" s="577"/>
    </row>
    <row r="470" spans="1:26" ht="12.75" customHeight="1">
      <c r="A470" s="577"/>
      <c r="B470" s="577"/>
      <c r="C470" s="577"/>
      <c r="D470" s="577"/>
      <c r="E470" s="577"/>
      <c r="F470" s="577"/>
      <c r="G470" s="577"/>
      <c r="H470" s="577"/>
      <c r="I470" s="577"/>
      <c r="J470" s="577"/>
      <c r="K470" s="577"/>
      <c r="L470" s="577"/>
      <c r="M470" s="577"/>
      <c r="N470" s="577"/>
      <c r="O470" s="577"/>
      <c r="P470" s="577"/>
      <c r="Q470" s="577"/>
      <c r="R470" s="577"/>
      <c r="S470" s="577"/>
      <c r="T470" s="577"/>
      <c r="U470" s="577"/>
      <c r="V470" s="577"/>
      <c r="W470" s="577"/>
      <c r="X470" s="577"/>
      <c r="Y470" s="577"/>
      <c r="Z470" s="577"/>
    </row>
    <row r="471" spans="1:26" ht="12.75" customHeight="1">
      <c r="A471" s="577"/>
      <c r="B471" s="577"/>
      <c r="C471" s="577"/>
      <c r="D471" s="577"/>
      <c r="E471" s="577"/>
      <c r="F471" s="577"/>
      <c r="G471" s="577"/>
      <c r="H471" s="577"/>
      <c r="I471" s="577"/>
      <c r="J471" s="577"/>
      <c r="K471" s="577"/>
      <c r="L471" s="577"/>
      <c r="M471" s="577"/>
      <c r="N471" s="577"/>
      <c r="O471" s="577"/>
      <c r="P471" s="577"/>
      <c r="Q471" s="577"/>
      <c r="R471" s="577"/>
      <c r="S471" s="577"/>
      <c r="T471" s="577"/>
      <c r="U471" s="577"/>
      <c r="V471" s="577"/>
      <c r="W471" s="577"/>
      <c r="X471" s="577"/>
      <c r="Y471" s="577"/>
      <c r="Z471" s="577"/>
    </row>
    <row r="472" spans="1:26" ht="12.75" customHeight="1">
      <c r="A472" s="577"/>
      <c r="B472" s="577"/>
      <c r="C472" s="577"/>
      <c r="D472" s="577"/>
      <c r="E472" s="577"/>
      <c r="F472" s="577"/>
      <c r="G472" s="577"/>
      <c r="H472" s="577"/>
      <c r="I472" s="577"/>
      <c r="J472" s="577"/>
      <c r="K472" s="577"/>
      <c r="L472" s="577"/>
      <c r="M472" s="577"/>
      <c r="N472" s="577"/>
      <c r="O472" s="577"/>
      <c r="P472" s="577"/>
      <c r="Q472" s="577"/>
      <c r="R472" s="577"/>
      <c r="S472" s="577"/>
      <c r="T472" s="577"/>
      <c r="U472" s="577"/>
      <c r="V472" s="577"/>
      <c r="W472" s="577"/>
      <c r="X472" s="577"/>
      <c r="Y472" s="577"/>
      <c r="Z472" s="577"/>
    </row>
    <row r="473" spans="1:26" ht="12.75" customHeight="1">
      <c r="A473" s="577"/>
      <c r="B473" s="577"/>
      <c r="C473" s="577"/>
      <c r="D473" s="577"/>
      <c r="E473" s="577"/>
      <c r="F473" s="577"/>
      <c r="G473" s="577"/>
      <c r="H473" s="577"/>
      <c r="I473" s="577"/>
      <c r="J473" s="577"/>
      <c r="K473" s="577"/>
      <c r="L473" s="577"/>
      <c r="M473" s="577"/>
      <c r="N473" s="577"/>
      <c r="O473" s="577"/>
      <c r="P473" s="577"/>
      <c r="Q473" s="577"/>
      <c r="R473" s="577"/>
      <c r="S473" s="577"/>
      <c r="T473" s="577"/>
      <c r="U473" s="577"/>
      <c r="V473" s="577"/>
      <c r="W473" s="577"/>
      <c r="X473" s="577"/>
      <c r="Y473" s="577"/>
      <c r="Z473" s="577"/>
    </row>
    <row r="474" spans="1:26" ht="12.75" customHeight="1">
      <c r="A474" s="577"/>
      <c r="B474" s="577"/>
      <c r="C474" s="577"/>
      <c r="D474" s="577"/>
      <c r="E474" s="577"/>
      <c r="F474" s="577"/>
      <c r="G474" s="577"/>
      <c r="H474" s="577"/>
      <c r="I474" s="577"/>
      <c r="J474" s="577"/>
      <c r="K474" s="577"/>
      <c r="L474" s="577"/>
      <c r="M474" s="577"/>
      <c r="N474" s="577"/>
      <c r="O474" s="577"/>
      <c r="P474" s="577"/>
      <c r="Q474" s="577"/>
      <c r="R474" s="577"/>
      <c r="S474" s="577"/>
      <c r="T474" s="577"/>
      <c r="U474" s="577"/>
      <c r="V474" s="577"/>
      <c r="W474" s="577"/>
      <c r="X474" s="577"/>
      <c r="Y474" s="577"/>
      <c r="Z474" s="577"/>
    </row>
    <row r="475" spans="1:26" ht="12.75" customHeight="1">
      <c r="A475" s="577"/>
      <c r="B475" s="577"/>
      <c r="C475" s="577"/>
      <c r="D475" s="577"/>
      <c r="E475" s="577"/>
      <c r="F475" s="577"/>
      <c r="G475" s="577"/>
      <c r="H475" s="577"/>
      <c r="I475" s="577"/>
      <c r="J475" s="577"/>
      <c r="K475" s="577"/>
      <c r="L475" s="577"/>
      <c r="M475" s="577"/>
      <c r="N475" s="577"/>
      <c r="O475" s="577"/>
      <c r="P475" s="577"/>
      <c r="Q475" s="577"/>
      <c r="R475" s="577"/>
      <c r="S475" s="577"/>
      <c r="T475" s="577"/>
      <c r="U475" s="577"/>
      <c r="V475" s="577"/>
      <c r="W475" s="577"/>
      <c r="X475" s="577"/>
      <c r="Y475" s="577"/>
      <c r="Z475" s="577"/>
    </row>
    <row r="476" spans="1:26" ht="12.75" customHeight="1">
      <c r="A476" s="577"/>
      <c r="B476" s="577"/>
      <c r="C476" s="577"/>
      <c r="D476" s="577"/>
      <c r="E476" s="577"/>
      <c r="F476" s="577"/>
      <c r="G476" s="577"/>
      <c r="H476" s="577"/>
      <c r="I476" s="577"/>
      <c r="J476" s="577"/>
      <c r="K476" s="577"/>
      <c r="L476" s="577"/>
      <c r="M476" s="577"/>
      <c r="N476" s="577"/>
      <c r="O476" s="577"/>
      <c r="P476" s="577"/>
      <c r="Q476" s="577"/>
      <c r="R476" s="577"/>
      <c r="S476" s="577"/>
      <c r="T476" s="577"/>
      <c r="U476" s="577"/>
      <c r="V476" s="577"/>
      <c r="W476" s="577"/>
      <c r="X476" s="577"/>
      <c r="Y476" s="577"/>
      <c r="Z476" s="577"/>
    </row>
    <row r="477" spans="1:26" ht="12.75" customHeight="1">
      <c r="A477" s="577"/>
      <c r="B477" s="577"/>
      <c r="C477" s="577"/>
      <c r="D477" s="577"/>
      <c r="E477" s="577"/>
      <c r="F477" s="577"/>
      <c r="G477" s="577"/>
      <c r="H477" s="577"/>
      <c r="I477" s="577"/>
      <c r="J477" s="577"/>
      <c r="K477" s="577"/>
      <c r="L477" s="577"/>
      <c r="M477" s="577"/>
      <c r="N477" s="577"/>
      <c r="O477" s="577"/>
      <c r="P477" s="577"/>
      <c r="Q477" s="577"/>
      <c r="R477" s="577"/>
      <c r="S477" s="577"/>
      <c r="T477" s="577"/>
      <c r="U477" s="577"/>
      <c r="V477" s="577"/>
      <c r="W477" s="577"/>
      <c r="X477" s="577"/>
      <c r="Y477" s="577"/>
      <c r="Z477" s="577"/>
    </row>
    <row r="478" spans="1:26" ht="12.75" customHeight="1">
      <c r="A478" s="577"/>
      <c r="B478" s="577"/>
      <c r="C478" s="577"/>
      <c r="D478" s="577"/>
      <c r="E478" s="577"/>
      <c r="F478" s="577"/>
      <c r="G478" s="577"/>
      <c r="H478" s="577"/>
      <c r="I478" s="577"/>
      <c r="J478" s="577"/>
      <c r="K478" s="577"/>
      <c r="L478" s="577"/>
      <c r="M478" s="577"/>
      <c r="N478" s="577"/>
      <c r="O478" s="577"/>
      <c r="P478" s="577"/>
      <c r="Q478" s="577"/>
      <c r="R478" s="577"/>
      <c r="S478" s="577"/>
      <c r="T478" s="577"/>
      <c r="U478" s="577"/>
      <c r="V478" s="577"/>
      <c r="W478" s="577"/>
      <c r="X478" s="577"/>
      <c r="Y478" s="577"/>
      <c r="Z478" s="577"/>
    </row>
    <row r="479" spans="1:26" ht="12.75" customHeight="1">
      <c r="A479" s="577"/>
      <c r="B479" s="577"/>
      <c r="C479" s="577"/>
      <c r="D479" s="577"/>
      <c r="E479" s="577"/>
      <c r="F479" s="577"/>
      <c r="G479" s="577"/>
      <c r="H479" s="577"/>
      <c r="I479" s="577"/>
      <c r="J479" s="577"/>
      <c r="K479" s="577"/>
      <c r="L479" s="577"/>
      <c r="M479" s="577"/>
      <c r="N479" s="577"/>
      <c r="O479" s="577"/>
      <c r="P479" s="577"/>
      <c r="Q479" s="577"/>
      <c r="R479" s="577"/>
      <c r="S479" s="577"/>
      <c r="T479" s="577"/>
      <c r="U479" s="577"/>
      <c r="V479" s="577"/>
      <c r="W479" s="577"/>
      <c r="X479" s="577"/>
      <c r="Y479" s="577"/>
      <c r="Z479" s="577"/>
    </row>
    <row r="480" spans="1:26" ht="12.75" customHeight="1">
      <c r="A480" s="577"/>
      <c r="B480" s="577"/>
      <c r="C480" s="577"/>
      <c r="D480" s="577"/>
      <c r="E480" s="577"/>
      <c r="F480" s="577"/>
      <c r="G480" s="577"/>
      <c r="H480" s="577"/>
      <c r="I480" s="577"/>
      <c r="J480" s="577"/>
      <c r="K480" s="577"/>
      <c r="L480" s="577"/>
      <c r="M480" s="577"/>
      <c r="N480" s="577"/>
      <c r="O480" s="577"/>
      <c r="P480" s="577"/>
      <c r="Q480" s="577"/>
      <c r="R480" s="577"/>
      <c r="S480" s="577"/>
      <c r="T480" s="577"/>
      <c r="U480" s="577"/>
      <c r="V480" s="577"/>
      <c r="W480" s="577"/>
      <c r="X480" s="577"/>
      <c r="Y480" s="577"/>
      <c r="Z480" s="577"/>
    </row>
    <row r="481" spans="1:26" ht="12.75" customHeight="1">
      <c r="A481" s="577"/>
      <c r="B481" s="577"/>
      <c r="C481" s="577"/>
      <c r="D481" s="577"/>
      <c r="E481" s="577"/>
      <c r="F481" s="577"/>
      <c r="G481" s="577"/>
      <c r="H481" s="577"/>
      <c r="I481" s="577"/>
      <c r="J481" s="577"/>
      <c r="K481" s="577"/>
      <c r="L481" s="577"/>
      <c r="M481" s="577"/>
      <c r="N481" s="577"/>
      <c r="O481" s="577"/>
      <c r="P481" s="577"/>
      <c r="Q481" s="577"/>
      <c r="R481" s="577"/>
      <c r="S481" s="577"/>
      <c r="T481" s="577"/>
      <c r="U481" s="577"/>
      <c r="V481" s="577"/>
      <c r="W481" s="577"/>
      <c r="X481" s="577"/>
      <c r="Y481" s="577"/>
      <c r="Z481" s="577"/>
    </row>
    <row r="482" spans="1:26" ht="12.75" customHeight="1">
      <c r="A482" s="577"/>
      <c r="B482" s="577"/>
      <c r="C482" s="577"/>
      <c r="D482" s="577"/>
      <c r="E482" s="577"/>
      <c r="F482" s="577"/>
      <c r="G482" s="577"/>
      <c r="H482" s="577"/>
      <c r="I482" s="577"/>
      <c r="J482" s="577"/>
      <c r="K482" s="577"/>
      <c r="L482" s="577"/>
      <c r="M482" s="577"/>
      <c r="N482" s="577"/>
      <c r="O482" s="577"/>
      <c r="P482" s="577"/>
      <c r="Q482" s="577"/>
      <c r="R482" s="577"/>
      <c r="S482" s="577"/>
      <c r="T482" s="577"/>
      <c r="U482" s="577"/>
      <c r="V482" s="577"/>
      <c r="W482" s="577"/>
      <c r="X482" s="577"/>
      <c r="Y482" s="577"/>
      <c r="Z482" s="577"/>
    </row>
    <row r="483" spans="1:26" ht="12.75" customHeight="1">
      <c r="A483" s="577"/>
      <c r="B483" s="577"/>
      <c r="C483" s="577"/>
      <c r="D483" s="577"/>
      <c r="E483" s="577"/>
      <c r="F483" s="577"/>
      <c r="G483" s="577"/>
      <c r="H483" s="577"/>
      <c r="I483" s="577"/>
      <c r="J483" s="577"/>
      <c r="K483" s="577"/>
      <c r="L483" s="577"/>
      <c r="M483" s="577"/>
      <c r="N483" s="577"/>
      <c r="O483" s="577"/>
      <c r="P483" s="577"/>
      <c r="Q483" s="577"/>
      <c r="R483" s="577"/>
      <c r="S483" s="577"/>
      <c r="T483" s="577"/>
      <c r="U483" s="577"/>
      <c r="V483" s="577"/>
      <c r="W483" s="577"/>
      <c r="X483" s="577"/>
      <c r="Y483" s="577"/>
      <c r="Z483" s="577"/>
    </row>
    <row r="484" spans="1:26" ht="12.75" customHeight="1">
      <c r="A484" s="577"/>
      <c r="B484" s="577"/>
      <c r="C484" s="577"/>
      <c r="D484" s="577"/>
      <c r="E484" s="577"/>
      <c r="F484" s="577"/>
      <c r="G484" s="577"/>
      <c r="H484" s="577"/>
      <c r="I484" s="577"/>
      <c r="J484" s="577"/>
      <c r="K484" s="577"/>
      <c r="L484" s="577"/>
      <c r="M484" s="577"/>
      <c r="N484" s="577"/>
      <c r="O484" s="577"/>
      <c r="P484" s="577"/>
      <c r="Q484" s="577"/>
      <c r="R484" s="577"/>
      <c r="S484" s="577"/>
      <c r="T484" s="577"/>
      <c r="U484" s="577"/>
      <c r="V484" s="577"/>
      <c r="W484" s="577"/>
      <c r="X484" s="577"/>
      <c r="Y484" s="577"/>
      <c r="Z484" s="577"/>
    </row>
    <row r="485" spans="1:26" ht="12.75" customHeight="1">
      <c r="A485" s="577"/>
      <c r="B485" s="577"/>
      <c r="C485" s="577"/>
      <c r="D485" s="577"/>
      <c r="E485" s="577"/>
      <c r="F485" s="577"/>
      <c r="G485" s="577"/>
      <c r="H485" s="577"/>
      <c r="I485" s="577"/>
      <c r="J485" s="577"/>
      <c r="K485" s="577"/>
      <c r="L485" s="577"/>
      <c r="M485" s="577"/>
      <c r="N485" s="577"/>
      <c r="O485" s="577"/>
      <c r="P485" s="577"/>
      <c r="Q485" s="577"/>
      <c r="R485" s="577"/>
      <c r="S485" s="577"/>
      <c r="T485" s="577"/>
      <c r="U485" s="577"/>
      <c r="V485" s="577"/>
      <c r="W485" s="577"/>
      <c r="X485" s="577"/>
      <c r="Y485" s="577"/>
      <c r="Z485" s="577"/>
    </row>
    <row r="486" spans="1:26" ht="12.75" customHeight="1">
      <c r="A486" s="577"/>
      <c r="B486" s="577"/>
      <c r="C486" s="577"/>
      <c r="D486" s="577"/>
      <c r="E486" s="577"/>
      <c r="F486" s="577"/>
      <c r="G486" s="577"/>
      <c r="H486" s="577"/>
      <c r="I486" s="577"/>
      <c r="J486" s="577"/>
      <c r="K486" s="577"/>
      <c r="L486" s="577"/>
      <c r="M486" s="577"/>
      <c r="N486" s="577"/>
      <c r="O486" s="577"/>
      <c r="P486" s="577"/>
      <c r="Q486" s="577"/>
      <c r="R486" s="577"/>
      <c r="S486" s="577"/>
      <c r="T486" s="577"/>
      <c r="U486" s="577"/>
      <c r="V486" s="577"/>
      <c r="W486" s="577"/>
      <c r="X486" s="577"/>
      <c r="Y486" s="577"/>
      <c r="Z486" s="577"/>
    </row>
    <row r="487" spans="1:26" ht="12.75" customHeight="1">
      <c r="A487" s="577"/>
      <c r="B487" s="577"/>
      <c r="C487" s="577"/>
      <c r="D487" s="577"/>
      <c r="E487" s="577"/>
      <c r="F487" s="577"/>
      <c r="G487" s="577"/>
      <c r="H487" s="577"/>
      <c r="I487" s="577"/>
      <c r="J487" s="577"/>
      <c r="K487" s="577"/>
      <c r="L487" s="577"/>
      <c r="M487" s="577"/>
      <c r="N487" s="577"/>
      <c r="O487" s="577"/>
      <c r="P487" s="577"/>
      <c r="Q487" s="577"/>
      <c r="R487" s="577"/>
      <c r="S487" s="577"/>
      <c r="T487" s="577"/>
      <c r="U487" s="577"/>
      <c r="V487" s="577"/>
      <c r="W487" s="577"/>
      <c r="X487" s="577"/>
      <c r="Y487" s="577"/>
      <c r="Z487" s="577"/>
    </row>
    <row r="488" spans="1:26" ht="12.75" customHeight="1">
      <c r="A488" s="577"/>
      <c r="B488" s="577"/>
      <c r="C488" s="577"/>
      <c r="D488" s="577"/>
      <c r="E488" s="577"/>
      <c r="F488" s="577"/>
      <c r="G488" s="577"/>
      <c r="H488" s="577"/>
      <c r="I488" s="577"/>
      <c r="J488" s="577"/>
      <c r="K488" s="577"/>
      <c r="L488" s="577"/>
      <c r="M488" s="577"/>
      <c r="N488" s="577"/>
      <c r="O488" s="577"/>
      <c r="P488" s="577"/>
      <c r="Q488" s="577"/>
      <c r="R488" s="577"/>
      <c r="S488" s="577"/>
      <c r="T488" s="577"/>
      <c r="U488" s="577"/>
      <c r="V488" s="577"/>
      <c r="W488" s="577"/>
      <c r="X488" s="577"/>
      <c r="Y488" s="577"/>
      <c r="Z488" s="577"/>
    </row>
    <row r="489" spans="1:26" ht="12.75" customHeight="1">
      <c r="A489" s="577"/>
      <c r="B489" s="577"/>
      <c r="C489" s="577"/>
      <c r="D489" s="577"/>
      <c r="E489" s="577"/>
      <c r="F489" s="577"/>
      <c r="G489" s="577"/>
      <c r="H489" s="577"/>
      <c r="I489" s="577"/>
      <c r="J489" s="577"/>
      <c r="K489" s="577"/>
      <c r="L489" s="577"/>
      <c r="M489" s="577"/>
      <c r="N489" s="577"/>
      <c r="O489" s="577"/>
      <c r="P489" s="577"/>
      <c r="Q489" s="577"/>
      <c r="R489" s="577"/>
      <c r="S489" s="577"/>
      <c r="T489" s="577"/>
      <c r="U489" s="577"/>
      <c r="V489" s="577"/>
      <c r="W489" s="577"/>
      <c r="X489" s="577"/>
      <c r="Y489" s="577"/>
      <c r="Z489" s="577"/>
    </row>
    <row r="490" spans="1:26" ht="12.75" customHeight="1">
      <c r="A490" s="577"/>
      <c r="B490" s="577"/>
      <c r="C490" s="577"/>
      <c r="D490" s="577"/>
      <c r="E490" s="577"/>
      <c r="F490" s="577"/>
      <c r="G490" s="577"/>
      <c r="H490" s="577"/>
      <c r="I490" s="577"/>
      <c r="J490" s="577"/>
      <c r="K490" s="577"/>
      <c r="L490" s="577"/>
      <c r="M490" s="577"/>
      <c r="N490" s="577"/>
      <c r="O490" s="577"/>
      <c r="P490" s="577"/>
      <c r="Q490" s="577"/>
      <c r="R490" s="577"/>
      <c r="S490" s="577"/>
      <c r="T490" s="577"/>
      <c r="U490" s="577"/>
      <c r="V490" s="577"/>
      <c r="W490" s="577"/>
      <c r="X490" s="577"/>
      <c r="Y490" s="577"/>
      <c r="Z490" s="577"/>
    </row>
    <row r="491" spans="1:26" ht="12.75" customHeight="1">
      <c r="A491" s="577"/>
      <c r="B491" s="577"/>
      <c r="C491" s="577"/>
      <c r="D491" s="577"/>
      <c r="E491" s="577"/>
      <c r="F491" s="577"/>
      <c r="G491" s="577"/>
      <c r="H491" s="577"/>
      <c r="I491" s="577"/>
      <c r="J491" s="577"/>
      <c r="K491" s="577"/>
      <c r="L491" s="577"/>
      <c r="M491" s="577"/>
      <c r="N491" s="577"/>
      <c r="O491" s="577"/>
      <c r="P491" s="577"/>
      <c r="Q491" s="577"/>
      <c r="R491" s="577"/>
      <c r="S491" s="577"/>
      <c r="T491" s="577"/>
      <c r="U491" s="577"/>
      <c r="V491" s="577"/>
      <c r="W491" s="577"/>
      <c r="X491" s="577"/>
      <c r="Y491" s="577"/>
      <c r="Z491" s="577"/>
    </row>
    <row r="492" spans="1:26" ht="12.75" customHeight="1">
      <c r="A492" s="577"/>
      <c r="B492" s="577"/>
      <c r="C492" s="577"/>
      <c r="D492" s="577"/>
      <c r="E492" s="577"/>
      <c r="F492" s="577"/>
      <c r="G492" s="577"/>
      <c r="H492" s="577"/>
      <c r="I492" s="577"/>
      <c r="J492" s="577"/>
      <c r="K492" s="577"/>
      <c r="L492" s="577"/>
      <c r="M492" s="577"/>
      <c r="N492" s="577"/>
      <c r="O492" s="577"/>
      <c r="P492" s="577"/>
      <c r="Q492" s="577"/>
      <c r="R492" s="577"/>
      <c r="S492" s="577"/>
      <c r="T492" s="577"/>
      <c r="U492" s="577"/>
      <c r="V492" s="577"/>
      <c r="W492" s="577"/>
      <c r="X492" s="577"/>
      <c r="Y492" s="577"/>
      <c r="Z492" s="577"/>
    </row>
    <row r="493" spans="1:26" ht="12.75" customHeight="1">
      <c r="A493" s="577"/>
      <c r="B493" s="577"/>
      <c r="C493" s="577"/>
      <c r="D493" s="577"/>
      <c r="E493" s="577"/>
      <c r="F493" s="577"/>
      <c r="G493" s="577"/>
      <c r="H493" s="577"/>
      <c r="I493" s="577"/>
      <c r="J493" s="577"/>
      <c r="K493" s="577"/>
      <c r="L493" s="577"/>
      <c r="M493" s="577"/>
      <c r="N493" s="577"/>
      <c r="O493" s="577"/>
      <c r="P493" s="577"/>
      <c r="Q493" s="577"/>
      <c r="R493" s="577"/>
      <c r="S493" s="577"/>
      <c r="T493" s="577"/>
      <c r="U493" s="577"/>
      <c r="V493" s="577"/>
      <c r="W493" s="577"/>
      <c r="X493" s="577"/>
      <c r="Y493" s="577"/>
      <c r="Z493" s="577"/>
    </row>
    <row r="494" spans="1:26" ht="12.75" customHeight="1">
      <c r="A494" s="577"/>
      <c r="B494" s="577"/>
      <c r="C494" s="577"/>
      <c r="D494" s="577"/>
      <c r="E494" s="577"/>
      <c r="F494" s="577"/>
      <c r="G494" s="577"/>
      <c r="H494" s="577"/>
      <c r="I494" s="577"/>
      <c r="J494" s="577"/>
      <c r="K494" s="577"/>
      <c r="L494" s="577"/>
      <c r="M494" s="577"/>
      <c r="N494" s="577"/>
      <c r="O494" s="577"/>
      <c r="P494" s="577"/>
      <c r="Q494" s="577"/>
      <c r="R494" s="577"/>
      <c r="S494" s="577"/>
      <c r="T494" s="577"/>
      <c r="U494" s="577"/>
      <c r="V494" s="577"/>
      <c r="W494" s="577"/>
      <c r="X494" s="577"/>
      <c r="Y494" s="577"/>
      <c r="Z494" s="577"/>
    </row>
    <row r="495" spans="1:26" ht="12.75" customHeight="1">
      <c r="A495" s="577"/>
      <c r="B495" s="577"/>
      <c r="C495" s="577"/>
      <c r="D495" s="577"/>
      <c r="E495" s="577"/>
      <c r="F495" s="577"/>
      <c r="G495" s="577"/>
      <c r="H495" s="577"/>
      <c r="I495" s="577"/>
      <c r="J495" s="577"/>
      <c r="K495" s="577"/>
      <c r="L495" s="577"/>
      <c r="M495" s="577"/>
      <c r="N495" s="577"/>
      <c r="O495" s="577"/>
      <c r="P495" s="577"/>
      <c r="Q495" s="577"/>
      <c r="R495" s="577"/>
      <c r="S495" s="577"/>
      <c r="T495" s="577"/>
      <c r="U495" s="577"/>
      <c r="V495" s="577"/>
      <c r="W495" s="577"/>
      <c r="X495" s="577"/>
      <c r="Y495" s="577"/>
      <c r="Z495" s="577"/>
    </row>
    <row r="496" spans="1:26" ht="12.75" customHeight="1">
      <c r="A496" s="577"/>
      <c r="B496" s="577"/>
      <c r="C496" s="577"/>
      <c r="D496" s="577"/>
      <c r="E496" s="577"/>
      <c r="F496" s="577"/>
      <c r="G496" s="577"/>
      <c r="H496" s="577"/>
      <c r="I496" s="577"/>
      <c r="J496" s="577"/>
      <c r="K496" s="577"/>
      <c r="L496" s="577"/>
      <c r="M496" s="577"/>
      <c r="N496" s="577"/>
      <c r="O496" s="577"/>
      <c r="P496" s="577"/>
      <c r="Q496" s="577"/>
      <c r="R496" s="577"/>
      <c r="S496" s="577"/>
      <c r="T496" s="577"/>
      <c r="U496" s="577"/>
      <c r="V496" s="577"/>
      <c r="W496" s="577"/>
      <c r="X496" s="577"/>
      <c r="Y496" s="577"/>
      <c r="Z496" s="577"/>
    </row>
    <row r="497" spans="1:26" ht="12.75" customHeight="1">
      <c r="A497" s="577"/>
      <c r="B497" s="577"/>
      <c r="C497" s="577"/>
      <c r="D497" s="577"/>
      <c r="E497" s="577"/>
      <c r="F497" s="577"/>
      <c r="G497" s="577"/>
      <c r="H497" s="577"/>
      <c r="I497" s="577"/>
      <c r="J497" s="577"/>
      <c r="K497" s="577"/>
      <c r="L497" s="577"/>
      <c r="M497" s="577"/>
      <c r="N497" s="577"/>
      <c r="O497" s="577"/>
      <c r="P497" s="577"/>
      <c r="Q497" s="577"/>
      <c r="R497" s="577"/>
      <c r="S497" s="577"/>
      <c r="T497" s="577"/>
      <c r="U497" s="577"/>
      <c r="V497" s="577"/>
      <c r="W497" s="577"/>
      <c r="X497" s="577"/>
      <c r="Y497" s="577"/>
      <c r="Z497" s="577"/>
    </row>
    <row r="498" spans="1:26" ht="12.75" customHeight="1">
      <c r="A498" s="577"/>
      <c r="B498" s="577"/>
      <c r="C498" s="577"/>
      <c r="D498" s="577"/>
      <c r="E498" s="577"/>
      <c r="F498" s="577"/>
      <c r="G498" s="577"/>
      <c r="H498" s="577"/>
      <c r="I498" s="577"/>
      <c r="J498" s="577"/>
      <c r="K498" s="577"/>
      <c r="L498" s="577"/>
      <c r="M498" s="577"/>
      <c r="N498" s="577"/>
      <c r="O498" s="577"/>
      <c r="P498" s="577"/>
      <c r="Q498" s="577"/>
      <c r="R498" s="577"/>
      <c r="S498" s="577"/>
      <c r="T498" s="577"/>
      <c r="U498" s="577"/>
      <c r="V498" s="577"/>
      <c r="W498" s="577"/>
      <c r="X498" s="577"/>
      <c r="Y498" s="577"/>
      <c r="Z498" s="577"/>
    </row>
    <row r="499" spans="1:26" ht="12.75" customHeight="1">
      <c r="A499" s="577"/>
      <c r="B499" s="577"/>
      <c r="C499" s="577"/>
      <c r="D499" s="577"/>
      <c r="E499" s="577"/>
      <c r="F499" s="577"/>
      <c r="G499" s="577"/>
      <c r="H499" s="577"/>
      <c r="I499" s="577"/>
      <c r="J499" s="577"/>
      <c r="K499" s="577"/>
      <c r="L499" s="577"/>
      <c r="M499" s="577"/>
      <c r="N499" s="577"/>
      <c r="O499" s="577"/>
      <c r="P499" s="577"/>
      <c r="Q499" s="577"/>
      <c r="R499" s="577"/>
      <c r="S499" s="577"/>
      <c r="T499" s="577"/>
      <c r="U499" s="577"/>
      <c r="V499" s="577"/>
      <c r="W499" s="577"/>
      <c r="X499" s="577"/>
      <c r="Y499" s="577"/>
      <c r="Z499" s="577"/>
    </row>
    <row r="500" spans="1:26" ht="12.75" customHeight="1">
      <c r="A500" s="577"/>
      <c r="B500" s="577"/>
      <c r="C500" s="577"/>
      <c r="D500" s="577"/>
      <c r="E500" s="577"/>
      <c r="F500" s="577"/>
      <c r="G500" s="577"/>
      <c r="H500" s="577"/>
      <c r="I500" s="577"/>
      <c r="J500" s="577"/>
      <c r="K500" s="577"/>
      <c r="L500" s="577"/>
      <c r="M500" s="577"/>
      <c r="N500" s="577"/>
      <c r="O500" s="577"/>
      <c r="P500" s="577"/>
      <c r="Q500" s="577"/>
      <c r="R500" s="577"/>
      <c r="S500" s="577"/>
      <c r="T500" s="577"/>
      <c r="U500" s="577"/>
      <c r="V500" s="577"/>
      <c r="W500" s="577"/>
      <c r="X500" s="577"/>
      <c r="Y500" s="577"/>
      <c r="Z500" s="577"/>
    </row>
    <row r="501" spans="1:26" ht="12.75" customHeight="1">
      <c r="A501" s="577"/>
      <c r="B501" s="577"/>
      <c r="C501" s="577"/>
      <c r="D501" s="577"/>
      <c r="E501" s="577"/>
      <c r="F501" s="577"/>
      <c r="G501" s="577"/>
      <c r="H501" s="577"/>
      <c r="I501" s="577"/>
      <c r="J501" s="577"/>
      <c r="K501" s="577"/>
      <c r="L501" s="577"/>
      <c r="M501" s="577"/>
      <c r="N501" s="577"/>
      <c r="O501" s="577"/>
      <c r="P501" s="577"/>
      <c r="Q501" s="577"/>
      <c r="R501" s="577"/>
      <c r="S501" s="577"/>
      <c r="T501" s="577"/>
      <c r="U501" s="577"/>
      <c r="V501" s="577"/>
      <c r="W501" s="577"/>
      <c r="X501" s="577"/>
      <c r="Y501" s="577"/>
      <c r="Z501" s="577"/>
    </row>
    <row r="502" spans="1:26" ht="12.75" customHeight="1">
      <c r="A502" s="577"/>
      <c r="B502" s="577"/>
      <c r="C502" s="577"/>
      <c r="D502" s="577"/>
      <c r="E502" s="577"/>
      <c r="F502" s="577"/>
      <c r="G502" s="577"/>
      <c r="H502" s="577"/>
      <c r="I502" s="577"/>
      <c r="J502" s="577"/>
      <c r="K502" s="577"/>
      <c r="L502" s="577"/>
      <c r="M502" s="577"/>
      <c r="N502" s="577"/>
      <c r="O502" s="577"/>
      <c r="P502" s="577"/>
      <c r="Q502" s="577"/>
      <c r="R502" s="577"/>
      <c r="S502" s="577"/>
      <c r="T502" s="577"/>
      <c r="U502" s="577"/>
      <c r="V502" s="577"/>
      <c r="W502" s="577"/>
      <c r="X502" s="577"/>
      <c r="Y502" s="577"/>
      <c r="Z502" s="577"/>
    </row>
    <row r="503" spans="1:26" ht="12.75" customHeight="1">
      <c r="A503" s="577"/>
      <c r="B503" s="577"/>
      <c r="C503" s="577"/>
      <c r="D503" s="577"/>
      <c r="E503" s="577"/>
      <c r="F503" s="577"/>
      <c r="G503" s="577"/>
      <c r="H503" s="577"/>
      <c r="I503" s="577"/>
      <c r="J503" s="577"/>
      <c r="K503" s="577"/>
      <c r="L503" s="577"/>
      <c r="M503" s="577"/>
      <c r="N503" s="577"/>
      <c r="O503" s="577"/>
      <c r="P503" s="577"/>
      <c r="Q503" s="577"/>
      <c r="R503" s="577"/>
      <c r="S503" s="577"/>
      <c r="T503" s="577"/>
      <c r="U503" s="577"/>
      <c r="V503" s="577"/>
      <c r="W503" s="577"/>
      <c r="X503" s="577"/>
      <c r="Y503" s="577"/>
      <c r="Z503" s="577"/>
    </row>
    <row r="504" spans="1:26" ht="12.75" customHeight="1">
      <c r="A504" s="577"/>
      <c r="B504" s="577"/>
      <c r="C504" s="577"/>
      <c r="D504" s="577"/>
      <c r="E504" s="577"/>
      <c r="F504" s="577"/>
      <c r="G504" s="577"/>
      <c r="H504" s="577"/>
      <c r="I504" s="577"/>
      <c r="J504" s="577"/>
      <c r="K504" s="577"/>
      <c r="L504" s="577"/>
      <c r="M504" s="577"/>
      <c r="N504" s="577"/>
      <c r="O504" s="577"/>
      <c r="P504" s="577"/>
      <c r="Q504" s="577"/>
      <c r="R504" s="577"/>
      <c r="S504" s="577"/>
      <c r="T504" s="577"/>
      <c r="U504" s="577"/>
      <c r="V504" s="577"/>
      <c r="W504" s="577"/>
      <c r="X504" s="577"/>
      <c r="Y504" s="577"/>
      <c r="Z504" s="577"/>
    </row>
    <row r="505" spans="1:26" ht="12.75" customHeight="1">
      <c r="A505" s="577"/>
      <c r="B505" s="577"/>
      <c r="C505" s="577"/>
      <c r="D505" s="577"/>
      <c r="E505" s="577"/>
      <c r="F505" s="577"/>
      <c r="G505" s="577"/>
      <c r="H505" s="577"/>
      <c r="I505" s="577"/>
      <c r="J505" s="577"/>
      <c r="K505" s="577"/>
      <c r="L505" s="577"/>
      <c r="M505" s="577"/>
      <c r="N505" s="577"/>
      <c r="O505" s="577"/>
      <c r="P505" s="577"/>
      <c r="Q505" s="577"/>
      <c r="R505" s="577"/>
      <c r="S505" s="577"/>
      <c r="T505" s="577"/>
      <c r="U505" s="577"/>
      <c r="V505" s="577"/>
      <c r="W505" s="577"/>
      <c r="X505" s="577"/>
      <c r="Y505" s="577"/>
      <c r="Z505" s="577"/>
    </row>
    <row r="506" spans="1:26" ht="12.75" customHeight="1">
      <c r="A506" s="577"/>
      <c r="B506" s="577"/>
      <c r="C506" s="577"/>
      <c r="D506" s="577"/>
      <c r="E506" s="577"/>
      <c r="F506" s="577"/>
      <c r="G506" s="577"/>
      <c r="H506" s="577"/>
      <c r="I506" s="577"/>
      <c r="J506" s="577"/>
      <c r="K506" s="577"/>
      <c r="L506" s="577"/>
      <c r="M506" s="577"/>
      <c r="N506" s="577"/>
      <c r="O506" s="577"/>
      <c r="P506" s="577"/>
      <c r="Q506" s="577"/>
      <c r="R506" s="577"/>
      <c r="S506" s="577"/>
      <c r="T506" s="577"/>
      <c r="U506" s="577"/>
      <c r="V506" s="577"/>
      <c r="W506" s="577"/>
      <c r="X506" s="577"/>
      <c r="Y506" s="577"/>
      <c r="Z506" s="577"/>
    </row>
    <row r="507" spans="1:26" ht="12.75" customHeight="1">
      <c r="A507" s="577"/>
      <c r="B507" s="577"/>
      <c r="C507" s="577"/>
      <c r="D507" s="577"/>
      <c r="E507" s="577"/>
      <c r="F507" s="577"/>
      <c r="G507" s="577"/>
      <c r="H507" s="577"/>
      <c r="I507" s="577"/>
      <c r="J507" s="577"/>
      <c r="K507" s="577"/>
      <c r="L507" s="577"/>
      <c r="M507" s="577"/>
      <c r="N507" s="577"/>
      <c r="O507" s="577"/>
      <c r="P507" s="577"/>
      <c r="Q507" s="577"/>
      <c r="R507" s="577"/>
      <c r="S507" s="577"/>
      <c r="T507" s="577"/>
      <c r="U507" s="577"/>
      <c r="V507" s="577"/>
      <c r="W507" s="577"/>
      <c r="X507" s="577"/>
      <c r="Y507" s="577"/>
      <c r="Z507" s="577"/>
    </row>
    <row r="508" spans="1:26" ht="12.75" customHeight="1">
      <c r="A508" s="577"/>
      <c r="B508" s="577"/>
      <c r="C508" s="577"/>
      <c r="D508" s="577"/>
      <c r="E508" s="577"/>
      <c r="F508" s="577"/>
      <c r="G508" s="577"/>
      <c r="H508" s="577"/>
      <c r="I508" s="577"/>
      <c r="J508" s="577"/>
      <c r="K508" s="577"/>
      <c r="L508" s="577"/>
      <c r="M508" s="577"/>
      <c r="N508" s="577"/>
      <c r="O508" s="577"/>
      <c r="P508" s="577"/>
      <c r="Q508" s="577"/>
      <c r="R508" s="577"/>
      <c r="S508" s="577"/>
      <c r="T508" s="577"/>
      <c r="U508" s="577"/>
      <c r="V508" s="577"/>
      <c r="W508" s="577"/>
      <c r="X508" s="577"/>
      <c r="Y508" s="577"/>
      <c r="Z508" s="577"/>
    </row>
    <row r="509" spans="1:26" ht="12.75" customHeight="1">
      <c r="A509" s="577"/>
      <c r="B509" s="577"/>
      <c r="C509" s="577"/>
      <c r="D509" s="577"/>
      <c r="E509" s="577"/>
      <c r="F509" s="577"/>
      <c r="G509" s="577"/>
      <c r="H509" s="577"/>
      <c r="I509" s="577"/>
      <c r="J509" s="577"/>
      <c r="K509" s="577"/>
      <c r="L509" s="577"/>
      <c r="M509" s="577"/>
      <c r="N509" s="577"/>
      <c r="O509" s="577"/>
      <c r="P509" s="577"/>
      <c r="Q509" s="577"/>
      <c r="R509" s="577"/>
      <c r="S509" s="577"/>
      <c r="T509" s="577"/>
      <c r="U509" s="577"/>
      <c r="V509" s="577"/>
      <c r="W509" s="577"/>
      <c r="X509" s="577"/>
      <c r="Y509" s="577"/>
      <c r="Z509" s="577"/>
    </row>
    <row r="510" spans="1:26" ht="12.75" customHeight="1">
      <c r="A510" s="577"/>
      <c r="B510" s="577"/>
      <c r="C510" s="577"/>
      <c r="D510" s="577"/>
      <c r="E510" s="577"/>
      <c r="F510" s="577"/>
      <c r="G510" s="577"/>
      <c r="H510" s="577"/>
      <c r="I510" s="577"/>
      <c r="J510" s="577"/>
      <c r="K510" s="577"/>
      <c r="L510" s="577"/>
      <c r="M510" s="577"/>
      <c r="N510" s="577"/>
      <c r="O510" s="577"/>
      <c r="P510" s="577"/>
      <c r="Q510" s="577"/>
      <c r="R510" s="577"/>
      <c r="S510" s="577"/>
      <c r="T510" s="577"/>
      <c r="U510" s="577"/>
      <c r="V510" s="577"/>
      <c r="W510" s="577"/>
      <c r="X510" s="577"/>
      <c r="Y510" s="577"/>
      <c r="Z510" s="577"/>
    </row>
    <row r="511" spans="1:26" ht="12.75" customHeight="1">
      <c r="A511" s="577"/>
      <c r="B511" s="577"/>
      <c r="C511" s="577"/>
      <c r="D511" s="577"/>
      <c r="E511" s="577"/>
      <c r="F511" s="577"/>
      <c r="G511" s="577"/>
      <c r="H511" s="577"/>
      <c r="I511" s="577"/>
      <c r="J511" s="577"/>
      <c r="K511" s="577"/>
      <c r="L511" s="577"/>
      <c r="M511" s="577"/>
      <c r="N511" s="577"/>
      <c r="O511" s="577"/>
      <c r="P511" s="577"/>
      <c r="Q511" s="577"/>
      <c r="R511" s="577"/>
      <c r="S511" s="577"/>
      <c r="T511" s="577"/>
      <c r="U511" s="577"/>
      <c r="V511" s="577"/>
      <c r="W511" s="577"/>
      <c r="X511" s="577"/>
      <c r="Y511" s="577"/>
      <c r="Z511" s="577"/>
    </row>
    <row r="512" spans="1:26" ht="12.75" customHeight="1">
      <c r="A512" s="577"/>
      <c r="B512" s="577"/>
      <c r="C512" s="577"/>
      <c r="D512" s="577"/>
      <c r="E512" s="577"/>
      <c r="F512" s="577"/>
      <c r="G512" s="577"/>
      <c r="H512" s="577"/>
      <c r="I512" s="577"/>
      <c r="J512" s="577"/>
      <c r="K512" s="577"/>
      <c r="L512" s="577"/>
      <c r="M512" s="577"/>
      <c r="N512" s="577"/>
      <c r="O512" s="577"/>
      <c r="P512" s="577"/>
      <c r="Q512" s="577"/>
      <c r="R512" s="577"/>
      <c r="S512" s="577"/>
      <c r="T512" s="577"/>
      <c r="U512" s="577"/>
      <c r="V512" s="577"/>
      <c r="W512" s="577"/>
      <c r="X512" s="577"/>
      <c r="Y512" s="577"/>
      <c r="Z512" s="577"/>
    </row>
    <row r="513" spans="1:26" ht="12.75" customHeight="1">
      <c r="A513" s="577"/>
      <c r="B513" s="577"/>
      <c r="C513" s="577"/>
      <c r="D513" s="577"/>
      <c r="E513" s="577"/>
      <c r="F513" s="577"/>
      <c r="G513" s="577"/>
      <c r="H513" s="577"/>
      <c r="I513" s="577"/>
      <c r="J513" s="577"/>
      <c r="K513" s="577"/>
      <c r="L513" s="577"/>
      <c r="M513" s="577"/>
      <c r="N513" s="577"/>
      <c r="O513" s="577"/>
      <c r="P513" s="577"/>
      <c r="Q513" s="577"/>
      <c r="R513" s="577"/>
      <c r="S513" s="577"/>
      <c r="T513" s="577"/>
      <c r="U513" s="577"/>
      <c r="V513" s="577"/>
      <c r="W513" s="577"/>
      <c r="X513" s="577"/>
      <c r="Y513" s="577"/>
      <c r="Z513" s="577"/>
    </row>
    <row r="514" spans="1:26" ht="12.75" customHeight="1">
      <c r="A514" s="577"/>
      <c r="B514" s="577"/>
      <c r="C514" s="577"/>
      <c r="D514" s="577"/>
      <c r="E514" s="577"/>
      <c r="F514" s="577"/>
      <c r="G514" s="577"/>
      <c r="H514" s="577"/>
      <c r="I514" s="577"/>
      <c r="J514" s="577"/>
      <c r="K514" s="577"/>
      <c r="L514" s="577"/>
      <c r="M514" s="577"/>
      <c r="N514" s="577"/>
      <c r="O514" s="577"/>
      <c r="P514" s="577"/>
      <c r="Q514" s="577"/>
      <c r="R514" s="577"/>
      <c r="S514" s="577"/>
      <c r="T514" s="577"/>
      <c r="U514" s="577"/>
      <c r="V514" s="577"/>
      <c r="W514" s="577"/>
      <c r="X514" s="577"/>
      <c r="Y514" s="577"/>
      <c r="Z514" s="577"/>
    </row>
    <row r="515" spans="1:26" ht="12.75" customHeight="1">
      <c r="A515" s="577"/>
      <c r="B515" s="577"/>
      <c r="C515" s="577"/>
      <c r="D515" s="577"/>
      <c r="E515" s="577"/>
      <c r="F515" s="577"/>
      <c r="G515" s="577"/>
      <c r="H515" s="577"/>
      <c r="I515" s="577"/>
      <c r="J515" s="577"/>
      <c r="K515" s="577"/>
      <c r="L515" s="577"/>
      <c r="M515" s="577"/>
      <c r="N515" s="577"/>
      <c r="O515" s="577"/>
      <c r="P515" s="577"/>
      <c r="Q515" s="577"/>
      <c r="R515" s="577"/>
      <c r="S515" s="577"/>
      <c r="T515" s="577"/>
      <c r="U515" s="577"/>
      <c r="V515" s="577"/>
      <c r="W515" s="577"/>
      <c r="X515" s="577"/>
      <c r="Y515" s="577"/>
      <c r="Z515" s="577"/>
    </row>
    <row r="516" spans="1:26" ht="12.75" customHeight="1">
      <c r="A516" s="577"/>
      <c r="B516" s="577"/>
      <c r="C516" s="577"/>
      <c r="D516" s="577"/>
      <c r="E516" s="577"/>
      <c r="F516" s="577"/>
      <c r="G516" s="577"/>
      <c r="H516" s="577"/>
      <c r="I516" s="577"/>
      <c r="J516" s="577"/>
      <c r="K516" s="577"/>
      <c r="L516" s="577"/>
      <c r="M516" s="577"/>
      <c r="N516" s="577"/>
      <c r="O516" s="577"/>
      <c r="P516" s="577"/>
      <c r="Q516" s="577"/>
      <c r="R516" s="577"/>
      <c r="S516" s="577"/>
      <c r="T516" s="577"/>
      <c r="U516" s="577"/>
      <c r="V516" s="577"/>
      <c r="W516" s="577"/>
      <c r="X516" s="577"/>
      <c r="Y516" s="577"/>
      <c r="Z516" s="577"/>
    </row>
    <row r="517" spans="1:26" ht="12.75" customHeight="1">
      <c r="A517" s="577"/>
      <c r="B517" s="577"/>
      <c r="C517" s="577"/>
      <c r="D517" s="577"/>
      <c r="E517" s="577"/>
      <c r="F517" s="577"/>
      <c r="G517" s="577"/>
      <c r="H517" s="577"/>
      <c r="I517" s="577"/>
      <c r="J517" s="577"/>
      <c r="K517" s="577"/>
      <c r="L517" s="577"/>
      <c r="M517" s="577"/>
      <c r="N517" s="577"/>
      <c r="O517" s="577"/>
      <c r="P517" s="577"/>
      <c r="Q517" s="577"/>
      <c r="R517" s="577"/>
      <c r="S517" s="577"/>
      <c r="T517" s="577"/>
      <c r="U517" s="577"/>
      <c r="V517" s="577"/>
      <c r="W517" s="577"/>
      <c r="X517" s="577"/>
      <c r="Y517" s="577"/>
      <c r="Z517" s="577"/>
    </row>
    <row r="518" spans="1:26" ht="12.75" customHeight="1">
      <c r="A518" s="577"/>
      <c r="B518" s="577"/>
      <c r="C518" s="577"/>
      <c r="D518" s="577"/>
      <c r="E518" s="577"/>
      <c r="F518" s="577"/>
      <c r="G518" s="577"/>
      <c r="H518" s="577"/>
      <c r="I518" s="577"/>
      <c r="J518" s="577"/>
      <c r="K518" s="577"/>
      <c r="L518" s="577"/>
      <c r="M518" s="577"/>
      <c r="N518" s="577"/>
      <c r="O518" s="577"/>
      <c r="P518" s="577"/>
      <c r="Q518" s="577"/>
      <c r="R518" s="577"/>
      <c r="S518" s="577"/>
      <c r="T518" s="577"/>
      <c r="U518" s="577"/>
      <c r="V518" s="577"/>
      <c r="W518" s="577"/>
      <c r="X518" s="577"/>
      <c r="Y518" s="577"/>
      <c r="Z518" s="577"/>
    </row>
    <row r="519" spans="1:26" ht="12.75" customHeight="1">
      <c r="A519" s="577"/>
      <c r="B519" s="577"/>
      <c r="C519" s="577"/>
      <c r="D519" s="577"/>
      <c r="E519" s="577"/>
      <c r="F519" s="577"/>
      <c r="G519" s="577"/>
      <c r="H519" s="577"/>
      <c r="I519" s="577"/>
      <c r="J519" s="577"/>
      <c r="K519" s="577"/>
      <c r="L519" s="577"/>
      <c r="M519" s="577"/>
      <c r="N519" s="577"/>
      <c r="O519" s="577"/>
      <c r="P519" s="577"/>
      <c r="Q519" s="577"/>
      <c r="R519" s="577"/>
      <c r="S519" s="577"/>
      <c r="T519" s="577"/>
      <c r="U519" s="577"/>
      <c r="V519" s="577"/>
      <c r="W519" s="577"/>
      <c r="X519" s="577"/>
      <c r="Y519" s="577"/>
      <c r="Z519" s="577"/>
    </row>
    <row r="520" spans="1:26" ht="12.75" customHeight="1">
      <c r="A520" s="577"/>
      <c r="B520" s="577"/>
      <c r="C520" s="577"/>
      <c r="D520" s="577"/>
      <c r="E520" s="577"/>
      <c r="F520" s="577"/>
      <c r="G520" s="577"/>
      <c r="H520" s="577"/>
      <c r="I520" s="577"/>
      <c r="J520" s="577"/>
      <c r="K520" s="577"/>
      <c r="L520" s="577"/>
      <c r="M520" s="577"/>
      <c r="N520" s="577"/>
      <c r="O520" s="577"/>
      <c r="P520" s="577"/>
      <c r="Q520" s="577"/>
      <c r="R520" s="577"/>
      <c r="S520" s="577"/>
      <c r="T520" s="577"/>
      <c r="U520" s="577"/>
      <c r="V520" s="577"/>
      <c r="W520" s="577"/>
      <c r="X520" s="577"/>
      <c r="Y520" s="577"/>
      <c r="Z520" s="577"/>
    </row>
    <row r="521" spans="1:26" ht="12.75" customHeight="1">
      <c r="A521" s="577"/>
      <c r="B521" s="577"/>
      <c r="C521" s="577"/>
      <c r="D521" s="577"/>
      <c r="E521" s="577"/>
      <c r="F521" s="577"/>
      <c r="G521" s="577"/>
      <c r="H521" s="577"/>
      <c r="I521" s="577"/>
      <c r="J521" s="577"/>
      <c r="K521" s="577"/>
      <c r="L521" s="577"/>
      <c r="M521" s="577"/>
      <c r="N521" s="577"/>
      <c r="O521" s="577"/>
      <c r="P521" s="577"/>
      <c r="Q521" s="577"/>
      <c r="R521" s="577"/>
      <c r="S521" s="577"/>
      <c r="T521" s="577"/>
      <c r="U521" s="577"/>
      <c r="V521" s="577"/>
      <c r="W521" s="577"/>
      <c r="X521" s="577"/>
      <c r="Y521" s="577"/>
      <c r="Z521" s="577"/>
    </row>
    <row r="522" spans="1:26" ht="12.75" customHeight="1">
      <c r="A522" s="577"/>
      <c r="B522" s="577"/>
      <c r="C522" s="577"/>
      <c r="D522" s="577"/>
      <c r="E522" s="577"/>
      <c r="F522" s="577"/>
      <c r="G522" s="577"/>
      <c r="H522" s="577"/>
      <c r="I522" s="577"/>
      <c r="J522" s="577"/>
      <c r="K522" s="577"/>
      <c r="L522" s="577"/>
      <c r="M522" s="577"/>
      <c r="N522" s="577"/>
      <c r="O522" s="577"/>
      <c r="P522" s="577"/>
      <c r="Q522" s="577"/>
      <c r="R522" s="577"/>
      <c r="S522" s="577"/>
      <c r="T522" s="577"/>
      <c r="U522" s="577"/>
      <c r="V522" s="577"/>
      <c r="W522" s="577"/>
      <c r="X522" s="577"/>
      <c r="Y522" s="577"/>
      <c r="Z522" s="577"/>
    </row>
    <row r="523" spans="1:26" ht="12.75" customHeight="1">
      <c r="A523" s="577"/>
      <c r="B523" s="577"/>
      <c r="C523" s="577"/>
      <c r="D523" s="577"/>
      <c r="E523" s="577"/>
      <c r="F523" s="577"/>
      <c r="G523" s="577"/>
      <c r="H523" s="577"/>
      <c r="I523" s="577"/>
      <c r="J523" s="577"/>
      <c r="K523" s="577"/>
      <c r="L523" s="577"/>
      <c r="M523" s="577"/>
      <c r="N523" s="577"/>
      <c r="O523" s="577"/>
      <c r="P523" s="577"/>
      <c r="Q523" s="577"/>
      <c r="R523" s="577"/>
      <c r="S523" s="577"/>
      <c r="T523" s="577"/>
      <c r="U523" s="577"/>
      <c r="V523" s="577"/>
      <c r="W523" s="577"/>
      <c r="X523" s="577"/>
      <c r="Y523" s="577"/>
      <c r="Z523" s="577"/>
    </row>
    <row r="524" spans="1:26" ht="12.75" customHeight="1">
      <c r="A524" s="577"/>
      <c r="B524" s="577"/>
      <c r="C524" s="577"/>
      <c r="D524" s="577"/>
      <c r="E524" s="577"/>
      <c r="F524" s="577"/>
      <c r="G524" s="577"/>
      <c r="H524" s="577"/>
      <c r="I524" s="577"/>
      <c r="J524" s="577"/>
      <c r="K524" s="577"/>
      <c r="L524" s="577"/>
      <c r="M524" s="577"/>
      <c r="N524" s="577"/>
      <c r="O524" s="577"/>
      <c r="P524" s="577"/>
      <c r="Q524" s="577"/>
      <c r="R524" s="577"/>
      <c r="S524" s="577"/>
      <c r="T524" s="577"/>
      <c r="U524" s="577"/>
      <c r="V524" s="577"/>
      <c r="W524" s="577"/>
      <c r="X524" s="577"/>
      <c r="Y524" s="577"/>
      <c r="Z524" s="577"/>
    </row>
    <row r="525" spans="1:26" ht="12.75" customHeight="1">
      <c r="A525" s="577"/>
      <c r="B525" s="577"/>
      <c r="C525" s="577"/>
      <c r="D525" s="577"/>
      <c r="E525" s="577"/>
      <c r="F525" s="577"/>
      <c r="G525" s="577"/>
      <c r="H525" s="577"/>
      <c r="I525" s="577"/>
      <c r="J525" s="577"/>
      <c r="K525" s="577"/>
      <c r="L525" s="577"/>
      <c r="M525" s="577"/>
      <c r="N525" s="577"/>
      <c r="O525" s="577"/>
      <c r="P525" s="577"/>
      <c r="Q525" s="577"/>
      <c r="R525" s="577"/>
      <c r="S525" s="577"/>
      <c r="T525" s="577"/>
      <c r="U525" s="577"/>
      <c r="V525" s="577"/>
      <c r="W525" s="577"/>
      <c r="X525" s="577"/>
      <c r="Y525" s="577"/>
      <c r="Z525" s="577"/>
    </row>
    <row r="526" spans="1:26" ht="12.75" customHeight="1">
      <c r="A526" s="577"/>
      <c r="B526" s="577"/>
      <c r="C526" s="577"/>
      <c r="D526" s="577"/>
      <c r="E526" s="577"/>
      <c r="F526" s="577"/>
      <c r="G526" s="577"/>
      <c r="H526" s="577"/>
      <c r="I526" s="577"/>
      <c r="J526" s="577"/>
      <c r="K526" s="577"/>
      <c r="L526" s="577"/>
      <c r="M526" s="577"/>
      <c r="N526" s="577"/>
      <c r="O526" s="577"/>
      <c r="P526" s="577"/>
      <c r="Q526" s="577"/>
      <c r="R526" s="577"/>
      <c r="S526" s="577"/>
      <c r="T526" s="577"/>
      <c r="U526" s="577"/>
      <c r="V526" s="577"/>
      <c r="W526" s="577"/>
      <c r="X526" s="577"/>
      <c r="Y526" s="577"/>
      <c r="Z526" s="577"/>
    </row>
    <row r="527" spans="1:26" ht="12.75" customHeight="1">
      <c r="A527" s="577"/>
      <c r="B527" s="577"/>
      <c r="C527" s="577"/>
      <c r="D527" s="577"/>
      <c r="E527" s="577"/>
      <c r="F527" s="577"/>
      <c r="G527" s="577"/>
      <c r="H527" s="577"/>
      <c r="I527" s="577"/>
      <c r="J527" s="577"/>
      <c r="K527" s="577"/>
      <c r="L527" s="577"/>
      <c r="M527" s="577"/>
      <c r="N527" s="577"/>
      <c r="O527" s="577"/>
      <c r="P527" s="577"/>
      <c r="Q527" s="577"/>
      <c r="R527" s="577"/>
      <c r="S527" s="577"/>
      <c r="T527" s="577"/>
      <c r="U527" s="577"/>
      <c r="V527" s="577"/>
      <c r="W527" s="577"/>
      <c r="X527" s="577"/>
      <c r="Y527" s="577"/>
      <c r="Z527" s="577"/>
    </row>
    <row r="528" spans="1:26" ht="12.75" customHeight="1">
      <c r="A528" s="577"/>
      <c r="B528" s="577"/>
      <c r="C528" s="577"/>
      <c r="D528" s="577"/>
      <c r="E528" s="577"/>
      <c r="F528" s="577"/>
      <c r="G528" s="577"/>
      <c r="H528" s="577"/>
      <c r="I528" s="577"/>
      <c r="J528" s="577"/>
      <c r="K528" s="577"/>
      <c r="L528" s="577"/>
      <c r="M528" s="577"/>
      <c r="N528" s="577"/>
      <c r="O528" s="577"/>
      <c r="P528" s="577"/>
      <c r="Q528" s="577"/>
      <c r="R528" s="577"/>
      <c r="S528" s="577"/>
      <c r="T528" s="577"/>
      <c r="U528" s="577"/>
      <c r="V528" s="577"/>
      <c r="W528" s="577"/>
      <c r="X528" s="577"/>
      <c r="Y528" s="577"/>
      <c r="Z528" s="577"/>
    </row>
    <row r="529" spans="1:26" ht="12.75" customHeight="1">
      <c r="A529" s="577"/>
      <c r="B529" s="577"/>
      <c r="C529" s="577"/>
      <c r="D529" s="577"/>
      <c r="E529" s="577"/>
      <c r="F529" s="577"/>
      <c r="G529" s="577"/>
      <c r="H529" s="577"/>
      <c r="I529" s="577"/>
      <c r="J529" s="577"/>
      <c r="K529" s="577"/>
      <c r="L529" s="577"/>
      <c r="M529" s="577"/>
      <c r="N529" s="577"/>
      <c r="O529" s="577"/>
      <c r="P529" s="577"/>
      <c r="Q529" s="577"/>
      <c r="R529" s="577"/>
      <c r="S529" s="577"/>
      <c r="T529" s="577"/>
      <c r="U529" s="577"/>
      <c r="V529" s="577"/>
      <c r="W529" s="577"/>
      <c r="X529" s="577"/>
      <c r="Y529" s="577"/>
      <c r="Z529" s="577"/>
    </row>
    <row r="530" spans="1:26" ht="12.75" customHeight="1">
      <c r="A530" s="577"/>
      <c r="B530" s="577"/>
      <c r="C530" s="577"/>
      <c r="D530" s="577"/>
      <c r="E530" s="577"/>
      <c r="F530" s="577"/>
      <c r="G530" s="577"/>
      <c r="H530" s="577"/>
      <c r="I530" s="577"/>
      <c r="J530" s="577"/>
      <c r="K530" s="577"/>
      <c r="L530" s="577"/>
      <c r="M530" s="577"/>
      <c r="N530" s="577"/>
      <c r="O530" s="577"/>
      <c r="P530" s="577"/>
      <c r="Q530" s="577"/>
      <c r="R530" s="577"/>
      <c r="S530" s="577"/>
      <c r="T530" s="577"/>
      <c r="U530" s="577"/>
      <c r="V530" s="577"/>
      <c r="W530" s="577"/>
      <c r="X530" s="577"/>
      <c r="Y530" s="577"/>
      <c r="Z530" s="577"/>
    </row>
    <row r="531" spans="1:26" ht="12.75" customHeight="1">
      <c r="A531" s="577"/>
      <c r="B531" s="577"/>
      <c r="C531" s="577"/>
      <c r="D531" s="577"/>
      <c r="E531" s="577"/>
      <c r="F531" s="577"/>
      <c r="G531" s="577"/>
      <c r="H531" s="577"/>
      <c r="I531" s="577"/>
      <c r="J531" s="577"/>
      <c r="K531" s="577"/>
      <c r="L531" s="577"/>
      <c r="M531" s="577"/>
      <c r="N531" s="577"/>
      <c r="O531" s="577"/>
      <c r="P531" s="577"/>
      <c r="Q531" s="577"/>
      <c r="R531" s="577"/>
      <c r="S531" s="577"/>
      <c r="T531" s="577"/>
      <c r="U531" s="577"/>
      <c r="V531" s="577"/>
      <c r="W531" s="577"/>
      <c r="X531" s="577"/>
      <c r="Y531" s="577"/>
      <c r="Z531" s="577"/>
    </row>
    <row r="532" spans="1:26" ht="12.75" customHeight="1">
      <c r="A532" s="577"/>
      <c r="B532" s="577"/>
      <c r="C532" s="577"/>
      <c r="D532" s="577"/>
      <c r="E532" s="577"/>
      <c r="F532" s="577"/>
      <c r="G532" s="577"/>
      <c r="H532" s="577"/>
      <c r="I532" s="577"/>
      <c r="J532" s="577"/>
      <c r="K532" s="577"/>
      <c r="L532" s="577"/>
      <c r="M532" s="577"/>
      <c r="N532" s="577"/>
      <c r="O532" s="577"/>
      <c r="P532" s="577"/>
      <c r="Q532" s="577"/>
      <c r="R532" s="577"/>
      <c r="S532" s="577"/>
      <c r="T532" s="577"/>
      <c r="U532" s="577"/>
      <c r="V532" s="577"/>
      <c r="W532" s="577"/>
      <c r="X532" s="577"/>
      <c r="Y532" s="577"/>
      <c r="Z532" s="577"/>
    </row>
    <row r="533" spans="1:26" ht="12.75" customHeight="1">
      <c r="A533" s="577"/>
      <c r="B533" s="577"/>
      <c r="C533" s="577"/>
      <c r="D533" s="577"/>
      <c r="E533" s="577"/>
      <c r="F533" s="577"/>
      <c r="G533" s="577"/>
      <c r="H533" s="577"/>
      <c r="I533" s="577"/>
      <c r="J533" s="577"/>
      <c r="K533" s="577"/>
      <c r="L533" s="577"/>
      <c r="M533" s="577"/>
      <c r="N533" s="577"/>
      <c r="O533" s="577"/>
      <c r="P533" s="577"/>
      <c r="Q533" s="577"/>
      <c r="R533" s="577"/>
      <c r="S533" s="577"/>
      <c r="T533" s="577"/>
      <c r="U533" s="577"/>
      <c r="V533" s="577"/>
      <c r="W533" s="577"/>
      <c r="X533" s="577"/>
      <c r="Y533" s="577"/>
      <c r="Z533" s="577"/>
    </row>
    <row r="534" spans="1:26" ht="12.75" customHeight="1">
      <c r="A534" s="577"/>
      <c r="B534" s="577"/>
      <c r="C534" s="577"/>
      <c r="D534" s="577"/>
      <c r="E534" s="577"/>
      <c r="F534" s="577"/>
      <c r="G534" s="577"/>
      <c r="H534" s="577"/>
      <c r="I534" s="577"/>
      <c r="J534" s="577"/>
      <c r="K534" s="577"/>
      <c r="L534" s="577"/>
      <c r="M534" s="577"/>
      <c r="N534" s="577"/>
      <c r="O534" s="577"/>
      <c r="P534" s="577"/>
      <c r="Q534" s="577"/>
      <c r="R534" s="577"/>
      <c r="S534" s="577"/>
      <c r="T534" s="577"/>
      <c r="U534" s="577"/>
      <c r="V534" s="577"/>
      <c r="W534" s="577"/>
      <c r="X534" s="577"/>
      <c r="Y534" s="577"/>
      <c r="Z534" s="577"/>
    </row>
    <row r="535" spans="1:26" ht="12.75" customHeight="1">
      <c r="A535" s="577"/>
      <c r="B535" s="577"/>
      <c r="C535" s="577"/>
      <c r="D535" s="577"/>
      <c r="E535" s="577"/>
      <c r="F535" s="577"/>
      <c r="G535" s="577"/>
      <c r="H535" s="577"/>
      <c r="I535" s="577"/>
      <c r="J535" s="577"/>
      <c r="K535" s="577"/>
      <c r="L535" s="577"/>
      <c r="M535" s="577"/>
      <c r="N535" s="577"/>
      <c r="O535" s="577"/>
      <c r="P535" s="577"/>
      <c r="Q535" s="577"/>
      <c r="R535" s="577"/>
      <c r="S535" s="577"/>
      <c r="T535" s="577"/>
      <c r="U535" s="577"/>
      <c r="V535" s="577"/>
      <c r="W535" s="577"/>
      <c r="X535" s="577"/>
      <c r="Y535" s="577"/>
      <c r="Z535" s="577"/>
    </row>
    <row r="536" spans="1:26" ht="12.75" customHeight="1">
      <c r="A536" s="577"/>
      <c r="B536" s="577"/>
      <c r="C536" s="577"/>
      <c r="D536" s="577"/>
      <c r="E536" s="577"/>
      <c r="F536" s="577"/>
      <c r="G536" s="577"/>
      <c r="H536" s="577"/>
      <c r="I536" s="577"/>
      <c r="J536" s="577"/>
      <c r="K536" s="577"/>
      <c r="L536" s="577"/>
      <c r="M536" s="577"/>
      <c r="N536" s="577"/>
      <c r="O536" s="577"/>
      <c r="P536" s="577"/>
      <c r="Q536" s="577"/>
      <c r="R536" s="577"/>
      <c r="S536" s="577"/>
      <c r="T536" s="577"/>
      <c r="U536" s="577"/>
      <c r="V536" s="577"/>
      <c r="W536" s="577"/>
      <c r="X536" s="577"/>
      <c r="Y536" s="577"/>
      <c r="Z536" s="577"/>
    </row>
    <row r="537" spans="1:26" ht="12.75" customHeight="1">
      <c r="A537" s="577"/>
      <c r="B537" s="577"/>
      <c r="C537" s="577"/>
      <c r="D537" s="577"/>
      <c r="E537" s="577"/>
      <c r="F537" s="577"/>
      <c r="G537" s="577"/>
      <c r="H537" s="577"/>
      <c r="I537" s="577"/>
      <c r="J537" s="577"/>
      <c r="K537" s="577"/>
      <c r="L537" s="577"/>
      <c r="M537" s="577"/>
      <c r="N537" s="577"/>
      <c r="O537" s="577"/>
      <c r="P537" s="577"/>
      <c r="Q537" s="577"/>
      <c r="R537" s="577"/>
      <c r="S537" s="577"/>
      <c r="T537" s="577"/>
      <c r="U537" s="577"/>
      <c r="V537" s="577"/>
      <c r="W537" s="577"/>
      <c r="X537" s="577"/>
      <c r="Y537" s="577"/>
      <c r="Z537" s="577"/>
    </row>
    <row r="538" spans="1:26" ht="12.75" customHeight="1">
      <c r="A538" s="577"/>
      <c r="B538" s="577"/>
      <c r="C538" s="577"/>
      <c r="D538" s="577"/>
      <c r="E538" s="577"/>
      <c r="F538" s="577"/>
      <c r="G538" s="577"/>
      <c r="H538" s="577"/>
      <c r="I538" s="577"/>
      <c r="J538" s="577"/>
      <c r="K538" s="577"/>
      <c r="L538" s="577"/>
      <c r="M538" s="577"/>
      <c r="N538" s="577"/>
      <c r="O538" s="577"/>
      <c r="P538" s="577"/>
      <c r="Q538" s="577"/>
      <c r="R538" s="577"/>
      <c r="S538" s="577"/>
      <c r="T538" s="577"/>
      <c r="U538" s="577"/>
      <c r="V538" s="577"/>
      <c r="W538" s="577"/>
      <c r="X538" s="577"/>
      <c r="Y538" s="577"/>
      <c r="Z538" s="577"/>
    </row>
    <row r="539" spans="1:26" ht="12.75" customHeight="1">
      <c r="A539" s="577"/>
      <c r="B539" s="577"/>
      <c r="C539" s="577"/>
      <c r="D539" s="577"/>
      <c r="E539" s="577"/>
      <c r="F539" s="577"/>
      <c r="G539" s="577"/>
      <c r="H539" s="577"/>
      <c r="I539" s="577"/>
      <c r="J539" s="577"/>
      <c r="K539" s="577"/>
      <c r="L539" s="577"/>
      <c r="M539" s="577"/>
      <c r="N539" s="577"/>
      <c r="O539" s="577"/>
      <c r="P539" s="577"/>
      <c r="Q539" s="577"/>
      <c r="R539" s="577"/>
      <c r="S539" s="577"/>
      <c r="T539" s="577"/>
      <c r="U539" s="577"/>
      <c r="V539" s="577"/>
      <c r="W539" s="577"/>
      <c r="X539" s="577"/>
      <c r="Y539" s="577"/>
      <c r="Z539" s="577"/>
    </row>
    <row r="540" spans="1:26" ht="12.75" customHeight="1">
      <c r="A540" s="577"/>
      <c r="B540" s="577"/>
      <c r="C540" s="577"/>
      <c r="D540" s="577"/>
      <c r="E540" s="577"/>
      <c r="F540" s="577"/>
      <c r="G540" s="577"/>
      <c r="H540" s="577"/>
      <c r="I540" s="577"/>
      <c r="J540" s="577"/>
      <c r="K540" s="577"/>
      <c r="L540" s="577"/>
      <c r="M540" s="577"/>
      <c r="N540" s="577"/>
      <c r="O540" s="577"/>
      <c r="P540" s="577"/>
      <c r="Q540" s="577"/>
      <c r="R540" s="577"/>
      <c r="S540" s="577"/>
      <c r="T540" s="577"/>
      <c r="U540" s="577"/>
      <c r="V540" s="577"/>
      <c r="W540" s="577"/>
      <c r="X540" s="577"/>
      <c r="Y540" s="577"/>
      <c r="Z540" s="577"/>
    </row>
    <row r="541" spans="1:26" ht="12.75" customHeight="1">
      <c r="A541" s="577"/>
      <c r="B541" s="577"/>
      <c r="C541" s="577"/>
      <c r="D541" s="577"/>
      <c r="E541" s="577"/>
      <c r="F541" s="577"/>
      <c r="G541" s="577"/>
      <c r="H541" s="577"/>
      <c r="I541" s="577"/>
      <c r="J541" s="577"/>
      <c r="K541" s="577"/>
      <c r="L541" s="577"/>
      <c r="M541" s="577"/>
      <c r="N541" s="577"/>
      <c r="O541" s="577"/>
      <c r="P541" s="577"/>
      <c r="Q541" s="577"/>
      <c r="R541" s="577"/>
      <c r="S541" s="577"/>
      <c r="T541" s="577"/>
      <c r="U541" s="577"/>
      <c r="V541" s="577"/>
      <c r="W541" s="577"/>
      <c r="X541" s="577"/>
      <c r="Y541" s="577"/>
      <c r="Z541" s="577"/>
    </row>
    <row r="542" spans="1:26" ht="12.75" customHeight="1">
      <c r="A542" s="577"/>
      <c r="B542" s="577"/>
      <c r="C542" s="577"/>
      <c r="D542" s="577"/>
      <c r="E542" s="577"/>
      <c r="F542" s="577"/>
      <c r="G542" s="577"/>
      <c r="H542" s="577"/>
      <c r="I542" s="577"/>
      <c r="J542" s="577"/>
      <c r="K542" s="577"/>
      <c r="L542" s="577"/>
      <c r="M542" s="577"/>
      <c r="N542" s="577"/>
      <c r="O542" s="577"/>
      <c r="P542" s="577"/>
      <c r="Q542" s="577"/>
      <c r="R542" s="577"/>
      <c r="S542" s="577"/>
      <c r="T542" s="577"/>
      <c r="U542" s="577"/>
      <c r="V542" s="577"/>
      <c r="W542" s="577"/>
      <c r="X542" s="577"/>
      <c r="Y542" s="577"/>
      <c r="Z542" s="577"/>
    </row>
    <row r="543" spans="1:26" ht="12.75" customHeight="1">
      <c r="A543" s="577"/>
      <c r="B543" s="577"/>
      <c r="C543" s="577"/>
      <c r="D543" s="577"/>
      <c r="E543" s="577"/>
      <c r="F543" s="577"/>
      <c r="G543" s="577"/>
      <c r="H543" s="577"/>
      <c r="I543" s="577"/>
      <c r="J543" s="577"/>
      <c r="K543" s="577"/>
      <c r="L543" s="577"/>
      <c r="M543" s="577"/>
      <c r="N543" s="577"/>
      <c r="O543" s="577"/>
      <c r="P543" s="577"/>
      <c r="Q543" s="577"/>
      <c r="R543" s="577"/>
      <c r="S543" s="577"/>
      <c r="T543" s="577"/>
      <c r="U543" s="577"/>
      <c r="V543" s="577"/>
      <c r="W543" s="577"/>
      <c r="X543" s="577"/>
      <c r="Y543" s="577"/>
      <c r="Z543" s="577"/>
    </row>
    <row r="544" spans="1:26" ht="12.75" customHeight="1">
      <c r="A544" s="577"/>
      <c r="B544" s="577"/>
      <c r="C544" s="577"/>
      <c r="D544" s="577"/>
      <c r="E544" s="577"/>
      <c r="F544" s="577"/>
      <c r="G544" s="577"/>
      <c r="H544" s="577"/>
      <c r="I544" s="577"/>
      <c r="J544" s="577"/>
      <c r="K544" s="577"/>
      <c r="L544" s="577"/>
      <c r="M544" s="577"/>
      <c r="N544" s="577"/>
      <c r="O544" s="577"/>
      <c r="P544" s="577"/>
      <c r="Q544" s="577"/>
      <c r="R544" s="577"/>
      <c r="S544" s="577"/>
      <c r="T544" s="577"/>
      <c r="U544" s="577"/>
      <c r="V544" s="577"/>
      <c r="W544" s="577"/>
      <c r="X544" s="577"/>
      <c r="Y544" s="577"/>
      <c r="Z544" s="577"/>
    </row>
    <row r="545" spans="1:26" ht="12.75" customHeight="1">
      <c r="A545" s="577"/>
      <c r="B545" s="577"/>
      <c r="C545" s="577"/>
      <c r="D545" s="577"/>
      <c r="E545" s="577"/>
      <c r="F545" s="577"/>
      <c r="G545" s="577"/>
      <c r="H545" s="577"/>
      <c r="I545" s="577"/>
      <c r="J545" s="577"/>
      <c r="K545" s="577"/>
      <c r="L545" s="577"/>
      <c r="M545" s="577"/>
      <c r="N545" s="577"/>
      <c r="O545" s="577"/>
      <c r="P545" s="577"/>
      <c r="Q545" s="577"/>
      <c r="R545" s="577"/>
      <c r="S545" s="577"/>
      <c r="T545" s="577"/>
      <c r="U545" s="577"/>
      <c r="V545" s="577"/>
      <c r="W545" s="577"/>
      <c r="X545" s="577"/>
      <c r="Y545" s="577"/>
      <c r="Z545" s="577"/>
    </row>
    <row r="546" spans="1:26" ht="12.75" customHeight="1">
      <c r="A546" s="577"/>
      <c r="B546" s="577"/>
      <c r="C546" s="577"/>
      <c r="D546" s="577"/>
      <c r="E546" s="577"/>
      <c r="F546" s="577"/>
      <c r="G546" s="577"/>
      <c r="H546" s="577"/>
      <c r="I546" s="577"/>
      <c r="J546" s="577"/>
      <c r="K546" s="577"/>
      <c r="L546" s="577"/>
      <c r="M546" s="577"/>
      <c r="N546" s="577"/>
      <c r="O546" s="577"/>
      <c r="P546" s="577"/>
      <c r="Q546" s="577"/>
      <c r="R546" s="577"/>
      <c r="S546" s="577"/>
      <c r="T546" s="577"/>
      <c r="U546" s="577"/>
      <c r="V546" s="577"/>
      <c r="W546" s="577"/>
      <c r="X546" s="577"/>
      <c r="Y546" s="577"/>
      <c r="Z546" s="577"/>
    </row>
    <row r="547" spans="1:26" ht="12.75" customHeight="1">
      <c r="A547" s="577"/>
      <c r="B547" s="577"/>
      <c r="C547" s="577"/>
      <c r="D547" s="577"/>
      <c r="E547" s="577"/>
      <c r="F547" s="577"/>
      <c r="G547" s="577"/>
      <c r="H547" s="577"/>
      <c r="I547" s="577"/>
      <c r="J547" s="577"/>
      <c r="K547" s="577"/>
      <c r="L547" s="577"/>
      <c r="M547" s="577"/>
      <c r="N547" s="577"/>
      <c r="O547" s="577"/>
      <c r="P547" s="577"/>
      <c r="Q547" s="577"/>
      <c r="R547" s="577"/>
      <c r="S547" s="577"/>
      <c r="T547" s="577"/>
      <c r="U547" s="577"/>
      <c r="V547" s="577"/>
      <c r="W547" s="577"/>
      <c r="X547" s="577"/>
      <c r="Y547" s="577"/>
      <c r="Z547" s="577"/>
    </row>
    <row r="548" spans="1:26" ht="12.75" customHeight="1">
      <c r="A548" s="577"/>
      <c r="B548" s="577"/>
      <c r="C548" s="577"/>
      <c r="D548" s="577"/>
      <c r="E548" s="577"/>
      <c r="F548" s="577"/>
      <c r="G548" s="577"/>
      <c r="H548" s="577"/>
      <c r="I548" s="577"/>
      <c r="J548" s="577"/>
      <c r="K548" s="577"/>
      <c r="L548" s="577"/>
      <c r="M548" s="577"/>
      <c r="N548" s="577"/>
      <c r="O548" s="577"/>
      <c r="P548" s="577"/>
      <c r="Q548" s="577"/>
      <c r="R548" s="577"/>
      <c r="S548" s="577"/>
      <c r="T548" s="577"/>
      <c r="U548" s="577"/>
      <c r="V548" s="577"/>
      <c r="W548" s="577"/>
      <c r="X548" s="577"/>
      <c r="Y548" s="577"/>
      <c r="Z548" s="577"/>
    </row>
    <row r="549" spans="1:26" ht="12.75" customHeight="1">
      <c r="A549" s="577"/>
      <c r="B549" s="577"/>
      <c r="C549" s="577"/>
      <c r="D549" s="577"/>
      <c r="E549" s="577"/>
      <c r="F549" s="577"/>
      <c r="G549" s="577"/>
      <c r="H549" s="577"/>
      <c r="I549" s="577"/>
      <c r="J549" s="577"/>
      <c r="K549" s="577"/>
      <c r="L549" s="577"/>
      <c r="M549" s="577"/>
      <c r="N549" s="577"/>
      <c r="O549" s="577"/>
      <c r="P549" s="577"/>
      <c r="Q549" s="577"/>
      <c r="R549" s="577"/>
      <c r="S549" s="577"/>
      <c r="T549" s="577"/>
      <c r="U549" s="577"/>
      <c r="V549" s="577"/>
      <c r="W549" s="577"/>
      <c r="X549" s="577"/>
      <c r="Y549" s="577"/>
      <c r="Z549" s="577"/>
    </row>
    <row r="550" spans="1:26" ht="12.75" customHeight="1">
      <c r="A550" s="577"/>
      <c r="B550" s="577"/>
      <c r="C550" s="577"/>
      <c r="D550" s="577"/>
      <c r="E550" s="577"/>
      <c r="F550" s="577"/>
      <c r="G550" s="577"/>
      <c r="H550" s="577"/>
      <c r="I550" s="577"/>
      <c r="J550" s="577"/>
      <c r="K550" s="577"/>
      <c r="L550" s="577"/>
      <c r="M550" s="577"/>
      <c r="N550" s="577"/>
      <c r="O550" s="577"/>
      <c r="P550" s="577"/>
      <c r="Q550" s="577"/>
      <c r="R550" s="577"/>
      <c r="S550" s="577"/>
      <c r="T550" s="577"/>
      <c r="U550" s="577"/>
      <c r="V550" s="577"/>
      <c r="W550" s="577"/>
      <c r="X550" s="577"/>
      <c r="Y550" s="577"/>
      <c r="Z550" s="577"/>
    </row>
    <row r="551" spans="1:26" ht="12.75" customHeight="1">
      <c r="A551" s="577"/>
      <c r="B551" s="577"/>
      <c r="C551" s="577"/>
      <c r="D551" s="577"/>
      <c r="E551" s="577"/>
      <c r="F551" s="577"/>
      <c r="G551" s="577"/>
      <c r="H551" s="577"/>
      <c r="I551" s="577"/>
      <c r="J551" s="577"/>
      <c r="K551" s="577"/>
      <c r="L551" s="577"/>
      <c r="M551" s="577"/>
      <c r="N551" s="577"/>
      <c r="O551" s="577"/>
      <c r="P551" s="577"/>
      <c r="Q551" s="577"/>
      <c r="R551" s="577"/>
      <c r="S551" s="577"/>
      <c r="T551" s="577"/>
      <c r="U551" s="577"/>
      <c r="V551" s="577"/>
      <c r="W551" s="577"/>
      <c r="X551" s="577"/>
      <c r="Y551" s="577"/>
      <c r="Z551" s="577"/>
    </row>
    <row r="552" spans="1:26" ht="12.75" customHeight="1">
      <c r="A552" s="577"/>
      <c r="B552" s="577"/>
      <c r="C552" s="577"/>
      <c r="D552" s="577"/>
      <c r="E552" s="577"/>
      <c r="F552" s="577"/>
      <c r="G552" s="577"/>
      <c r="H552" s="577"/>
      <c r="I552" s="577"/>
      <c r="J552" s="577"/>
      <c r="K552" s="577"/>
      <c r="L552" s="577"/>
      <c r="M552" s="577"/>
      <c r="N552" s="577"/>
      <c r="O552" s="577"/>
      <c r="P552" s="577"/>
      <c r="Q552" s="577"/>
      <c r="R552" s="577"/>
      <c r="S552" s="577"/>
      <c r="T552" s="577"/>
      <c r="U552" s="577"/>
      <c r="V552" s="577"/>
      <c r="W552" s="577"/>
      <c r="X552" s="577"/>
      <c r="Y552" s="577"/>
      <c r="Z552" s="577"/>
    </row>
    <row r="553" spans="1:26" ht="12.75" customHeight="1">
      <c r="A553" s="577"/>
      <c r="B553" s="577"/>
      <c r="C553" s="577"/>
      <c r="D553" s="577"/>
      <c r="E553" s="577"/>
      <c r="F553" s="577"/>
      <c r="G553" s="577"/>
      <c r="H553" s="577"/>
      <c r="I553" s="577"/>
      <c r="J553" s="577"/>
      <c r="K553" s="577"/>
      <c r="L553" s="577"/>
      <c r="M553" s="577"/>
      <c r="N553" s="577"/>
      <c r="O553" s="577"/>
      <c r="P553" s="577"/>
      <c r="Q553" s="577"/>
      <c r="R553" s="577"/>
      <c r="S553" s="577"/>
      <c r="T553" s="577"/>
      <c r="U553" s="577"/>
      <c r="V553" s="577"/>
      <c r="W553" s="577"/>
      <c r="X553" s="577"/>
      <c r="Y553" s="577"/>
      <c r="Z553" s="577"/>
    </row>
    <row r="554" spans="1:26" ht="12.75" customHeight="1">
      <c r="A554" s="577"/>
      <c r="B554" s="577"/>
      <c r="C554" s="577"/>
      <c r="D554" s="577"/>
      <c r="E554" s="577"/>
      <c r="F554" s="577"/>
      <c r="G554" s="577"/>
      <c r="H554" s="577"/>
      <c r="I554" s="577"/>
      <c r="J554" s="577"/>
      <c r="K554" s="577"/>
      <c r="L554" s="577"/>
      <c r="M554" s="577"/>
      <c r="N554" s="577"/>
      <c r="O554" s="577"/>
      <c r="P554" s="577"/>
      <c r="Q554" s="577"/>
      <c r="R554" s="577"/>
      <c r="S554" s="577"/>
      <c r="T554" s="577"/>
      <c r="U554" s="577"/>
      <c r="V554" s="577"/>
      <c r="W554" s="577"/>
      <c r="X554" s="577"/>
      <c r="Y554" s="577"/>
      <c r="Z554" s="577"/>
    </row>
    <row r="555" spans="1:26" ht="12.75" customHeight="1">
      <c r="A555" s="577"/>
      <c r="B555" s="577"/>
      <c r="C555" s="577"/>
      <c r="D555" s="577"/>
      <c r="E555" s="577"/>
      <c r="F555" s="577"/>
      <c r="G555" s="577"/>
      <c r="H555" s="577"/>
      <c r="I555" s="577"/>
      <c r="J555" s="577"/>
      <c r="K555" s="577"/>
      <c r="L555" s="577"/>
      <c r="M555" s="577"/>
      <c r="N555" s="577"/>
      <c r="O555" s="577"/>
      <c r="P555" s="577"/>
      <c r="Q555" s="577"/>
      <c r="R555" s="577"/>
      <c r="S555" s="577"/>
      <c r="T555" s="577"/>
      <c r="U555" s="577"/>
      <c r="V555" s="577"/>
      <c r="W555" s="577"/>
      <c r="X555" s="577"/>
      <c r="Y555" s="577"/>
      <c r="Z555" s="577"/>
    </row>
    <row r="556" spans="1:26" ht="12.75" customHeight="1">
      <c r="A556" s="577"/>
      <c r="B556" s="577"/>
      <c r="C556" s="577"/>
      <c r="D556" s="577"/>
      <c r="E556" s="577"/>
      <c r="F556" s="577"/>
      <c r="G556" s="577"/>
      <c r="H556" s="577"/>
      <c r="I556" s="577"/>
      <c r="J556" s="577"/>
      <c r="K556" s="577"/>
      <c r="L556" s="577"/>
      <c r="M556" s="577"/>
      <c r="N556" s="577"/>
      <c r="O556" s="577"/>
      <c r="P556" s="577"/>
      <c r="Q556" s="577"/>
      <c r="R556" s="577"/>
      <c r="S556" s="577"/>
      <c r="T556" s="577"/>
      <c r="U556" s="577"/>
      <c r="V556" s="577"/>
      <c r="W556" s="577"/>
      <c r="X556" s="577"/>
      <c r="Y556" s="577"/>
      <c r="Z556" s="577"/>
    </row>
    <row r="557" spans="1:26" ht="12.75" customHeight="1">
      <c r="A557" s="577"/>
      <c r="B557" s="577"/>
      <c r="C557" s="577"/>
      <c r="D557" s="577"/>
      <c r="E557" s="577"/>
      <c r="F557" s="577"/>
      <c r="G557" s="577"/>
      <c r="H557" s="577"/>
      <c r="I557" s="577"/>
      <c r="J557" s="577"/>
      <c r="K557" s="577"/>
      <c r="L557" s="577"/>
      <c r="M557" s="577"/>
      <c r="N557" s="577"/>
      <c r="O557" s="577"/>
      <c r="P557" s="577"/>
      <c r="Q557" s="577"/>
      <c r="R557" s="577"/>
      <c r="S557" s="577"/>
      <c r="T557" s="577"/>
      <c r="U557" s="577"/>
      <c r="V557" s="577"/>
      <c r="W557" s="577"/>
      <c r="X557" s="577"/>
      <c r="Y557" s="577"/>
      <c r="Z557" s="577"/>
    </row>
    <row r="558" spans="1:26" ht="12.75" customHeight="1">
      <c r="A558" s="577"/>
      <c r="B558" s="577"/>
      <c r="C558" s="577"/>
      <c r="D558" s="577"/>
      <c r="E558" s="577"/>
      <c r="F558" s="577"/>
      <c r="G558" s="577"/>
      <c r="H558" s="577"/>
      <c r="I558" s="577"/>
      <c r="J558" s="577"/>
      <c r="K558" s="577"/>
      <c r="L558" s="577"/>
      <c r="M558" s="577"/>
      <c r="N558" s="577"/>
      <c r="O558" s="577"/>
      <c r="P558" s="577"/>
      <c r="Q558" s="577"/>
      <c r="R558" s="577"/>
      <c r="S558" s="577"/>
      <c r="T558" s="577"/>
      <c r="U558" s="577"/>
      <c r="V558" s="577"/>
      <c r="W558" s="577"/>
      <c r="X558" s="577"/>
      <c r="Y558" s="577"/>
      <c r="Z558" s="577"/>
    </row>
    <row r="559" spans="1:26" ht="12.75" customHeight="1">
      <c r="A559" s="577"/>
      <c r="B559" s="577"/>
      <c r="C559" s="577"/>
      <c r="D559" s="577"/>
      <c r="E559" s="577"/>
      <c r="F559" s="577"/>
      <c r="G559" s="577"/>
      <c r="H559" s="577"/>
      <c r="I559" s="577"/>
      <c r="J559" s="577"/>
      <c r="K559" s="577"/>
      <c r="L559" s="577"/>
      <c r="M559" s="577"/>
      <c r="N559" s="577"/>
      <c r="O559" s="577"/>
      <c r="P559" s="577"/>
      <c r="Q559" s="577"/>
      <c r="R559" s="577"/>
      <c r="S559" s="577"/>
      <c r="T559" s="577"/>
      <c r="U559" s="577"/>
      <c r="V559" s="577"/>
      <c r="W559" s="577"/>
      <c r="X559" s="577"/>
      <c r="Y559" s="577"/>
      <c r="Z559" s="577"/>
    </row>
    <row r="560" spans="1:26" ht="12.75" customHeight="1">
      <c r="A560" s="577"/>
      <c r="B560" s="577"/>
      <c r="C560" s="577"/>
      <c r="D560" s="577"/>
      <c r="E560" s="577"/>
      <c r="F560" s="577"/>
      <c r="G560" s="577"/>
      <c r="H560" s="577"/>
      <c r="I560" s="577"/>
      <c r="J560" s="577"/>
      <c r="K560" s="577"/>
      <c r="L560" s="577"/>
      <c r="M560" s="577"/>
      <c r="N560" s="577"/>
      <c r="O560" s="577"/>
      <c r="P560" s="577"/>
      <c r="Q560" s="577"/>
      <c r="R560" s="577"/>
      <c r="S560" s="577"/>
      <c r="T560" s="577"/>
      <c r="U560" s="577"/>
      <c r="V560" s="577"/>
      <c r="W560" s="577"/>
      <c r="X560" s="577"/>
      <c r="Y560" s="577"/>
      <c r="Z560" s="577"/>
    </row>
    <row r="561" spans="1:26" ht="12.75" customHeight="1">
      <c r="A561" s="577"/>
      <c r="B561" s="577"/>
      <c r="C561" s="577"/>
      <c r="D561" s="577"/>
      <c r="E561" s="577"/>
      <c r="F561" s="577"/>
      <c r="G561" s="577"/>
      <c r="H561" s="577"/>
      <c r="I561" s="577"/>
      <c r="J561" s="577"/>
      <c r="K561" s="577"/>
      <c r="L561" s="577"/>
      <c r="M561" s="577"/>
      <c r="N561" s="577"/>
      <c r="O561" s="577"/>
      <c r="P561" s="577"/>
      <c r="Q561" s="577"/>
      <c r="R561" s="577"/>
      <c r="S561" s="577"/>
      <c r="T561" s="577"/>
      <c r="U561" s="577"/>
      <c r="V561" s="577"/>
      <c r="W561" s="577"/>
      <c r="X561" s="577"/>
      <c r="Y561" s="577"/>
      <c r="Z561" s="577"/>
    </row>
    <row r="562" spans="1:26" ht="12.75" customHeight="1">
      <c r="A562" s="577"/>
      <c r="B562" s="577"/>
      <c r="C562" s="577"/>
      <c r="D562" s="577"/>
      <c r="E562" s="577"/>
      <c r="F562" s="577"/>
      <c r="G562" s="577"/>
      <c r="H562" s="577"/>
      <c r="I562" s="577"/>
      <c r="J562" s="577"/>
      <c r="K562" s="577"/>
      <c r="L562" s="577"/>
      <c r="M562" s="577"/>
      <c r="N562" s="577"/>
      <c r="O562" s="577"/>
      <c r="P562" s="577"/>
      <c r="Q562" s="577"/>
      <c r="R562" s="577"/>
      <c r="S562" s="577"/>
      <c r="T562" s="577"/>
      <c r="U562" s="577"/>
      <c r="V562" s="577"/>
      <c r="W562" s="577"/>
      <c r="X562" s="577"/>
      <c r="Y562" s="577"/>
      <c r="Z562" s="577"/>
    </row>
    <row r="563" spans="1:26" ht="12.75" customHeight="1">
      <c r="A563" s="577"/>
      <c r="B563" s="577"/>
      <c r="C563" s="577"/>
      <c r="D563" s="577"/>
      <c r="E563" s="577"/>
      <c r="F563" s="577"/>
      <c r="G563" s="577"/>
      <c r="H563" s="577"/>
      <c r="I563" s="577"/>
      <c r="J563" s="577"/>
      <c r="K563" s="577"/>
      <c r="L563" s="577"/>
      <c r="M563" s="577"/>
      <c r="N563" s="577"/>
      <c r="O563" s="577"/>
      <c r="P563" s="577"/>
      <c r="Q563" s="577"/>
      <c r="R563" s="577"/>
      <c r="S563" s="577"/>
      <c r="T563" s="577"/>
      <c r="U563" s="577"/>
      <c r="V563" s="577"/>
      <c r="W563" s="577"/>
      <c r="X563" s="577"/>
      <c r="Y563" s="577"/>
      <c r="Z563" s="577"/>
    </row>
    <row r="564" spans="1:26" ht="12.75" customHeight="1">
      <c r="A564" s="577"/>
      <c r="B564" s="577"/>
      <c r="C564" s="577"/>
      <c r="D564" s="577"/>
      <c r="E564" s="577"/>
      <c r="F564" s="577"/>
      <c r="G564" s="577"/>
      <c r="H564" s="577"/>
      <c r="I564" s="577"/>
      <c r="J564" s="577"/>
      <c r="K564" s="577"/>
      <c r="L564" s="577"/>
      <c r="M564" s="577"/>
      <c r="N564" s="577"/>
      <c r="O564" s="577"/>
      <c r="P564" s="577"/>
      <c r="Q564" s="577"/>
      <c r="R564" s="577"/>
      <c r="S564" s="577"/>
      <c r="T564" s="577"/>
      <c r="U564" s="577"/>
      <c r="V564" s="577"/>
      <c r="W564" s="577"/>
      <c r="X564" s="577"/>
      <c r="Y564" s="577"/>
      <c r="Z564" s="577"/>
    </row>
    <row r="565" spans="1:26" ht="12.75" customHeight="1">
      <c r="A565" s="577"/>
      <c r="B565" s="577"/>
      <c r="C565" s="577"/>
      <c r="D565" s="577"/>
      <c r="E565" s="577"/>
      <c r="F565" s="577"/>
      <c r="G565" s="577"/>
      <c r="H565" s="577"/>
      <c r="I565" s="577"/>
      <c r="J565" s="577"/>
      <c r="K565" s="577"/>
      <c r="L565" s="577"/>
      <c r="M565" s="577"/>
      <c r="N565" s="577"/>
      <c r="O565" s="577"/>
      <c r="P565" s="577"/>
      <c r="Q565" s="577"/>
      <c r="R565" s="577"/>
      <c r="S565" s="577"/>
      <c r="T565" s="577"/>
      <c r="U565" s="577"/>
      <c r="V565" s="577"/>
      <c r="W565" s="577"/>
      <c r="X565" s="577"/>
      <c r="Y565" s="577"/>
      <c r="Z565" s="577"/>
    </row>
    <row r="566" spans="1:26" ht="12.75" customHeight="1">
      <c r="A566" s="577"/>
      <c r="B566" s="577"/>
      <c r="C566" s="577"/>
      <c r="D566" s="577"/>
      <c r="E566" s="577"/>
      <c r="F566" s="577"/>
      <c r="G566" s="577"/>
      <c r="H566" s="577"/>
      <c r="I566" s="577"/>
      <c r="J566" s="577"/>
      <c r="K566" s="577"/>
      <c r="L566" s="577"/>
      <c r="M566" s="577"/>
      <c r="N566" s="577"/>
      <c r="O566" s="577"/>
      <c r="P566" s="577"/>
      <c r="Q566" s="577"/>
      <c r="R566" s="577"/>
      <c r="S566" s="577"/>
      <c r="T566" s="577"/>
      <c r="U566" s="577"/>
      <c r="V566" s="577"/>
      <c r="W566" s="577"/>
      <c r="X566" s="577"/>
      <c r="Y566" s="577"/>
      <c r="Z566" s="577"/>
    </row>
    <row r="567" spans="1:26" ht="12.75" customHeight="1">
      <c r="A567" s="577"/>
      <c r="B567" s="577"/>
      <c r="C567" s="577"/>
      <c r="D567" s="577"/>
      <c r="E567" s="577"/>
      <c r="F567" s="577"/>
      <c r="G567" s="577"/>
      <c r="H567" s="577"/>
      <c r="I567" s="577"/>
      <c r="J567" s="577"/>
      <c r="K567" s="577"/>
      <c r="L567" s="577"/>
      <c r="M567" s="577"/>
      <c r="N567" s="577"/>
      <c r="O567" s="577"/>
      <c r="P567" s="577"/>
      <c r="Q567" s="577"/>
      <c r="R567" s="577"/>
      <c r="S567" s="577"/>
      <c r="T567" s="577"/>
      <c r="U567" s="577"/>
      <c r="V567" s="577"/>
      <c r="W567" s="577"/>
      <c r="X567" s="577"/>
      <c r="Y567" s="577"/>
      <c r="Z567" s="577"/>
    </row>
    <row r="568" spans="1:26" ht="12.75" customHeight="1">
      <c r="A568" s="577"/>
      <c r="B568" s="577"/>
      <c r="C568" s="577"/>
      <c r="D568" s="577"/>
      <c r="E568" s="577"/>
      <c r="F568" s="577"/>
      <c r="G568" s="577"/>
      <c r="H568" s="577"/>
      <c r="I568" s="577"/>
      <c r="J568" s="577"/>
      <c r="K568" s="577"/>
      <c r="L568" s="577"/>
      <c r="M568" s="577"/>
      <c r="N568" s="577"/>
      <c r="O568" s="577"/>
      <c r="P568" s="577"/>
      <c r="Q568" s="577"/>
      <c r="R568" s="577"/>
      <c r="S568" s="577"/>
      <c r="T568" s="577"/>
      <c r="U568" s="577"/>
      <c r="V568" s="577"/>
      <c r="W568" s="577"/>
      <c r="X568" s="577"/>
      <c r="Y568" s="577"/>
      <c r="Z568" s="577"/>
    </row>
    <row r="569" spans="1:26" ht="12.75" customHeight="1">
      <c r="A569" s="577"/>
      <c r="B569" s="577"/>
      <c r="C569" s="577"/>
      <c r="D569" s="577"/>
      <c r="E569" s="577"/>
      <c r="F569" s="577"/>
      <c r="G569" s="577"/>
      <c r="H569" s="577"/>
      <c r="I569" s="577"/>
      <c r="J569" s="577"/>
      <c r="K569" s="577"/>
      <c r="L569" s="577"/>
      <c r="M569" s="577"/>
      <c r="N569" s="577"/>
      <c r="O569" s="577"/>
      <c r="P569" s="577"/>
      <c r="Q569" s="577"/>
      <c r="R569" s="577"/>
      <c r="S569" s="577"/>
      <c r="T569" s="577"/>
      <c r="U569" s="577"/>
      <c r="V569" s="577"/>
      <c r="W569" s="577"/>
      <c r="X569" s="577"/>
      <c r="Y569" s="577"/>
      <c r="Z569" s="577"/>
    </row>
    <row r="570" spans="1:26" ht="12.75" customHeight="1">
      <c r="A570" s="577"/>
      <c r="B570" s="577"/>
      <c r="C570" s="577"/>
      <c r="D570" s="577"/>
      <c r="E570" s="577"/>
      <c r="F570" s="577"/>
      <c r="G570" s="577"/>
      <c r="H570" s="577"/>
      <c r="I570" s="577"/>
      <c r="J570" s="577"/>
      <c r="K570" s="577"/>
      <c r="L570" s="577"/>
      <c r="M570" s="577"/>
      <c r="N570" s="577"/>
      <c r="O570" s="577"/>
      <c r="P570" s="577"/>
      <c r="Q570" s="577"/>
      <c r="R570" s="577"/>
      <c r="S570" s="577"/>
      <c r="T570" s="577"/>
      <c r="U570" s="577"/>
      <c r="V570" s="577"/>
      <c r="W570" s="577"/>
      <c r="X570" s="577"/>
      <c r="Y570" s="577"/>
      <c r="Z570" s="577"/>
    </row>
    <row r="571" spans="1:26" ht="12.75" customHeight="1">
      <c r="A571" s="577"/>
      <c r="B571" s="577"/>
      <c r="C571" s="577"/>
      <c r="D571" s="577"/>
      <c r="E571" s="577"/>
      <c r="F571" s="577"/>
      <c r="G571" s="577"/>
      <c r="H571" s="577"/>
      <c r="I571" s="577"/>
      <c r="J571" s="577"/>
      <c r="K571" s="577"/>
      <c r="L571" s="577"/>
      <c r="M571" s="577"/>
      <c r="N571" s="577"/>
      <c r="O571" s="577"/>
      <c r="P571" s="577"/>
      <c r="Q571" s="577"/>
      <c r="R571" s="577"/>
      <c r="S571" s="577"/>
      <c r="T571" s="577"/>
      <c r="U571" s="577"/>
      <c r="V571" s="577"/>
      <c r="W571" s="577"/>
      <c r="X571" s="577"/>
      <c r="Y571" s="577"/>
      <c r="Z571" s="577"/>
    </row>
    <row r="572" spans="1:26" ht="12.75" customHeight="1">
      <c r="A572" s="577"/>
      <c r="B572" s="577"/>
      <c r="C572" s="577"/>
      <c r="D572" s="577"/>
      <c r="E572" s="577"/>
      <c r="F572" s="577"/>
      <c r="G572" s="577"/>
      <c r="H572" s="577"/>
      <c r="I572" s="577"/>
      <c r="J572" s="577"/>
      <c r="K572" s="577"/>
      <c r="L572" s="577"/>
      <c r="M572" s="577"/>
      <c r="N572" s="577"/>
      <c r="O572" s="577"/>
      <c r="P572" s="577"/>
      <c r="Q572" s="577"/>
      <c r="R572" s="577"/>
      <c r="S572" s="577"/>
      <c r="T572" s="577"/>
      <c r="U572" s="577"/>
      <c r="V572" s="577"/>
      <c r="W572" s="577"/>
      <c r="X572" s="577"/>
      <c r="Y572" s="577"/>
      <c r="Z572" s="577"/>
    </row>
    <row r="573" spans="1:26" ht="12.75" customHeight="1">
      <c r="A573" s="577"/>
      <c r="B573" s="577"/>
      <c r="C573" s="577"/>
      <c r="D573" s="577"/>
      <c r="E573" s="577"/>
      <c r="F573" s="577"/>
      <c r="G573" s="577"/>
      <c r="H573" s="577"/>
      <c r="I573" s="577"/>
      <c r="J573" s="577"/>
      <c r="K573" s="577"/>
      <c r="L573" s="577"/>
      <c r="M573" s="577"/>
      <c r="N573" s="577"/>
      <c r="O573" s="577"/>
      <c r="P573" s="577"/>
      <c r="Q573" s="577"/>
      <c r="R573" s="577"/>
      <c r="S573" s="577"/>
      <c r="T573" s="577"/>
      <c r="U573" s="577"/>
      <c r="V573" s="577"/>
      <c r="W573" s="577"/>
      <c r="X573" s="577"/>
      <c r="Y573" s="577"/>
      <c r="Z573" s="577"/>
    </row>
    <row r="574" spans="1:26" ht="12.75" customHeight="1">
      <c r="A574" s="577"/>
      <c r="B574" s="577"/>
      <c r="C574" s="577"/>
      <c r="D574" s="577"/>
      <c r="E574" s="577"/>
      <c r="F574" s="577"/>
      <c r="G574" s="577"/>
      <c r="H574" s="577"/>
      <c r="I574" s="577"/>
      <c r="J574" s="577"/>
      <c r="K574" s="577"/>
      <c r="L574" s="577"/>
      <c r="M574" s="577"/>
      <c r="N574" s="577"/>
      <c r="O574" s="577"/>
      <c r="P574" s="577"/>
      <c r="Q574" s="577"/>
      <c r="R574" s="577"/>
      <c r="S574" s="577"/>
      <c r="T574" s="577"/>
      <c r="U574" s="577"/>
      <c r="V574" s="577"/>
      <c r="W574" s="577"/>
      <c r="X574" s="577"/>
      <c r="Y574" s="577"/>
      <c r="Z574" s="577"/>
    </row>
    <row r="575" spans="1:26" ht="12.75" customHeight="1">
      <c r="A575" s="577"/>
      <c r="B575" s="577"/>
      <c r="C575" s="577"/>
      <c r="D575" s="577"/>
      <c r="E575" s="577"/>
      <c r="F575" s="577"/>
      <c r="G575" s="577"/>
      <c r="H575" s="577"/>
      <c r="I575" s="577"/>
      <c r="J575" s="577"/>
      <c r="K575" s="577"/>
      <c r="L575" s="577"/>
      <c r="M575" s="577"/>
      <c r="N575" s="577"/>
      <c r="O575" s="577"/>
      <c r="P575" s="577"/>
      <c r="Q575" s="577"/>
      <c r="R575" s="577"/>
      <c r="S575" s="577"/>
      <c r="T575" s="577"/>
      <c r="U575" s="577"/>
      <c r="V575" s="577"/>
      <c r="W575" s="577"/>
      <c r="X575" s="577"/>
      <c r="Y575" s="577"/>
      <c r="Z575" s="577"/>
    </row>
    <row r="576" spans="1:26" ht="12.75" customHeight="1">
      <c r="A576" s="577"/>
      <c r="B576" s="577"/>
      <c r="C576" s="577"/>
      <c r="D576" s="577"/>
      <c r="E576" s="577"/>
      <c r="F576" s="577"/>
      <c r="G576" s="577"/>
      <c r="H576" s="577"/>
      <c r="I576" s="577"/>
      <c r="J576" s="577"/>
      <c r="K576" s="577"/>
      <c r="L576" s="577"/>
      <c r="M576" s="577"/>
      <c r="N576" s="577"/>
      <c r="O576" s="577"/>
      <c r="P576" s="577"/>
      <c r="Q576" s="577"/>
      <c r="R576" s="577"/>
      <c r="S576" s="577"/>
      <c r="T576" s="577"/>
      <c r="U576" s="577"/>
      <c r="V576" s="577"/>
      <c r="W576" s="577"/>
      <c r="X576" s="577"/>
      <c r="Y576" s="577"/>
      <c r="Z576" s="577"/>
    </row>
    <row r="577" spans="1:26" ht="12.75" customHeight="1">
      <c r="A577" s="577"/>
      <c r="B577" s="577"/>
      <c r="C577" s="577"/>
      <c r="D577" s="577"/>
      <c r="E577" s="577"/>
      <c r="F577" s="577"/>
      <c r="G577" s="577"/>
      <c r="H577" s="577"/>
      <c r="I577" s="577"/>
      <c r="J577" s="577"/>
      <c r="K577" s="577"/>
      <c r="L577" s="577"/>
      <c r="M577" s="577"/>
      <c r="N577" s="577"/>
      <c r="O577" s="577"/>
      <c r="P577" s="577"/>
      <c r="Q577" s="577"/>
      <c r="R577" s="577"/>
      <c r="S577" s="577"/>
      <c r="T577" s="577"/>
      <c r="U577" s="577"/>
      <c r="V577" s="577"/>
      <c r="W577" s="577"/>
      <c r="X577" s="577"/>
      <c r="Y577" s="577"/>
      <c r="Z577" s="577"/>
    </row>
    <row r="578" spans="1:26" ht="12.75" customHeight="1">
      <c r="A578" s="577"/>
      <c r="B578" s="577"/>
      <c r="C578" s="577"/>
      <c r="D578" s="577"/>
      <c r="E578" s="577"/>
      <c r="F578" s="577"/>
      <c r="G578" s="577"/>
      <c r="H578" s="577"/>
      <c r="I578" s="577"/>
      <c r="J578" s="577"/>
      <c r="K578" s="577"/>
      <c r="L578" s="577"/>
      <c r="M578" s="577"/>
      <c r="N578" s="577"/>
      <c r="O578" s="577"/>
      <c r="P578" s="577"/>
      <c r="Q578" s="577"/>
      <c r="R578" s="577"/>
      <c r="S578" s="577"/>
      <c r="T578" s="577"/>
      <c r="U578" s="577"/>
      <c r="V578" s="577"/>
      <c r="W578" s="577"/>
      <c r="X578" s="577"/>
      <c r="Y578" s="577"/>
      <c r="Z578" s="577"/>
    </row>
    <row r="579" spans="1:26" ht="12.75" customHeight="1">
      <c r="A579" s="577"/>
      <c r="B579" s="577"/>
      <c r="C579" s="577"/>
      <c r="D579" s="577"/>
      <c r="E579" s="577"/>
      <c r="F579" s="577"/>
      <c r="G579" s="577"/>
      <c r="H579" s="577"/>
      <c r="I579" s="577"/>
      <c r="J579" s="577"/>
      <c r="K579" s="577"/>
      <c r="L579" s="577"/>
      <c r="M579" s="577"/>
      <c r="N579" s="577"/>
      <c r="O579" s="577"/>
      <c r="P579" s="577"/>
      <c r="Q579" s="577"/>
      <c r="R579" s="577"/>
      <c r="S579" s="577"/>
      <c r="T579" s="577"/>
      <c r="U579" s="577"/>
      <c r="V579" s="577"/>
      <c r="W579" s="577"/>
      <c r="X579" s="577"/>
      <c r="Y579" s="577"/>
      <c r="Z579" s="577"/>
    </row>
    <row r="580" spans="1:26" ht="12.75" customHeight="1">
      <c r="A580" s="577"/>
      <c r="B580" s="577"/>
      <c r="C580" s="577"/>
      <c r="D580" s="577"/>
      <c r="E580" s="577"/>
      <c r="F580" s="577"/>
      <c r="G580" s="577"/>
      <c r="H580" s="577"/>
      <c r="I580" s="577"/>
      <c r="J580" s="577"/>
      <c r="K580" s="577"/>
      <c r="L580" s="577"/>
      <c r="M580" s="577"/>
      <c r="N580" s="577"/>
      <c r="O580" s="577"/>
      <c r="P580" s="577"/>
      <c r="Q580" s="577"/>
      <c r="R580" s="577"/>
      <c r="S580" s="577"/>
      <c r="T580" s="577"/>
      <c r="U580" s="577"/>
      <c r="V580" s="577"/>
      <c r="W580" s="577"/>
      <c r="X580" s="577"/>
      <c r="Y580" s="577"/>
      <c r="Z580" s="577"/>
    </row>
    <row r="581" spans="1:26" ht="12.75" customHeight="1">
      <c r="A581" s="577"/>
      <c r="B581" s="577"/>
      <c r="C581" s="577"/>
      <c r="D581" s="577"/>
      <c r="E581" s="577"/>
      <c r="F581" s="577"/>
      <c r="G581" s="577"/>
      <c r="H581" s="577"/>
      <c r="I581" s="577"/>
      <c r="J581" s="577"/>
      <c r="K581" s="577"/>
      <c r="L581" s="577"/>
      <c r="M581" s="577"/>
      <c r="N581" s="577"/>
      <c r="O581" s="577"/>
      <c r="P581" s="577"/>
      <c r="Q581" s="577"/>
      <c r="R581" s="577"/>
      <c r="S581" s="577"/>
      <c r="T581" s="577"/>
      <c r="U581" s="577"/>
      <c r="V581" s="577"/>
      <c r="W581" s="577"/>
      <c r="X581" s="577"/>
      <c r="Y581" s="577"/>
      <c r="Z581" s="577"/>
    </row>
    <row r="582" spans="1:26" ht="12.75" customHeight="1">
      <c r="A582" s="577"/>
      <c r="B582" s="577"/>
      <c r="C582" s="577"/>
      <c r="D582" s="577"/>
      <c r="E582" s="577"/>
      <c r="F582" s="577"/>
      <c r="G582" s="577"/>
      <c r="H582" s="577"/>
      <c r="I582" s="577"/>
      <c r="J582" s="577"/>
      <c r="K582" s="577"/>
      <c r="L582" s="577"/>
      <c r="M582" s="577"/>
      <c r="N582" s="577"/>
      <c r="O582" s="577"/>
      <c r="P582" s="577"/>
      <c r="Q582" s="577"/>
      <c r="R582" s="577"/>
      <c r="S582" s="577"/>
      <c r="T582" s="577"/>
      <c r="U582" s="577"/>
      <c r="V582" s="577"/>
      <c r="W582" s="577"/>
      <c r="X582" s="577"/>
      <c r="Y582" s="577"/>
      <c r="Z582" s="577"/>
    </row>
    <row r="583" spans="1:26" ht="12.75" customHeight="1">
      <c r="A583" s="577"/>
      <c r="B583" s="577"/>
      <c r="C583" s="577"/>
      <c r="D583" s="577"/>
      <c r="E583" s="577"/>
      <c r="F583" s="577"/>
      <c r="G583" s="577"/>
      <c r="H583" s="577"/>
      <c r="I583" s="577"/>
      <c r="J583" s="577"/>
      <c r="K583" s="577"/>
      <c r="L583" s="577"/>
      <c r="M583" s="577"/>
      <c r="N583" s="577"/>
      <c r="O583" s="577"/>
      <c r="P583" s="577"/>
      <c r="Q583" s="577"/>
      <c r="R583" s="577"/>
      <c r="S583" s="577"/>
      <c r="T583" s="577"/>
      <c r="U583" s="577"/>
      <c r="V583" s="577"/>
      <c r="W583" s="577"/>
      <c r="X583" s="577"/>
      <c r="Y583" s="577"/>
      <c r="Z583" s="577"/>
    </row>
    <row r="584" spans="1:26" ht="12.75" customHeight="1">
      <c r="A584" s="577"/>
      <c r="B584" s="577"/>
      <c r="C584" s="577"/>
      <c r="D584" s="577"/>
      <c r="E584" s="577"/>
      <c r="F584" s="577"/>
      <c r="G584" s="577"/>
      <c r="H584" s="577"/>
      <c r="I584" s="577"/>
      <c r="J584" s="577"/>
      <c r="K584" s="577"/>
      <c r="L584" s="577"/>
      <c r="M584" s="577"/>
      <c r="N584" s="577"/>
      <c r="O584" s="577"/>
      <c r="P584" s="577"/>
      <c r="Q584" s="577"/>
      <c r="R584" s="577"/>
      <c r="S584" s="577"/>
      <c r="T584" s="577"/>
      <c r="U584" s="577"/>
      <c r="V584" s="577"/>
      <c r="W584" s="577"/>
      <c r="X584" s="577"/>
      <c r="Y584" s="577"/>
      <c r="Z584" s="577"/>
    </row>
    <row r="585" spans="1:26" ht="12.75" customHeight="1">
      <c r="A585" s="577"/>
      <c r="B585" s="577"/>
      <c r="C585" s="577"/>
      <c r="D585" s="577"/>
      <c r="E585" s="577"/>
      <c r="F585" s="577"/>
      <c r="G585" s="577"/>
      <c r="H585" s="577"/>
      <c r="I585" s="577"/>
      <c r="J585" s="577"/>
      <c r="K585" s="577"/>
      <c r="L585" s="577"/>
      <c r="M585" s="577"/>
      <c r="N585" s="577"/>
      <c r="O585" s="577"/>
      <c r="P585" s="577"/>
      <c r="Q585" s="577"/>
      <c r="R585" s="577"/>
      <c r="S585" s="577"/>
      <c r="T585" s="577"/>
      <c r="U585" s="577"/>
      <c r="V585" s="577"/>
      <c r="W585" s="577"/>
      <c r="X585" s="577"/>
      <c r="Y585" s="577"/>
      <c r="Z585" s="577"/>
    </row>
    <row r="586" spans="1:26" ht="12.75" customHeight="1">
      <c r="A586" s="577"/>
      <c r="B586" s="577"/>
      <c r="C586" s="577"/>
      <c r="D586" s="577"/>
      <c r="E586" s="577"/>
      <c r="F586" s="577"/>
      <c r="G586" s="577"/>
      <c r="H586" s="577"/>
      <c r="I586" s="577"/>
      <c r="J586" s="577"/>
      <c r="K586" s="577"/>
      <c r="L586" s="577"/>
      <c r="M586" s="577"/>
      <c r="N586" s="577"/>
      <c r="O586" s="577"/>
      <c r="P586" s="577"/>
      <c r="Q586" s="577"/>
      <c r="R586" s="577"/>
      <c r="S586" s="577"/>
      <c r="T586" s="577"/>
      <c r="U586" s="577"/>
      <c r="V586" s="577"/>
      <c r="W586" s="577"/>
      <c r="X586" s="577"/>
      <c r="Y586" s="577"/>
      <c r="Z586" s="577"/>
    </row>
    <row r="587" spans="1:26" ht="12.75" customHeight="1">
      <c r="A587" s="577"/>
      <c r="B587" s="577"/>
      <c r="C587" s="577"/>
      <c r="D587" s="577"/>
      <c r="E587" s="577"/>
      <c r="F587" s="577"/>
      <c r="G587" s="577"/>
      <c r="H587" s="577"/>
      <c r="I587" s="577"/>
      <c r="J587" s="577"/>
      <c r="K587" s="577"/>
      <c r="L587" s="577"/>
      <c r="M587" s="577"/>
      <c r="N587" s="577"/>
      <c r="O587" s="577"/>
      <c r="P587" s="577"/>
      <c r="Q587" s="577"/>
      <c r="R587" s="577"/>
      <c r="S587" s="577"/>
      <c r="T587" s="577"/>
      <c r="U587" s="577"/>
      <c r="V587" s="577"/>
      <c r="W587" s="577"/>
      <c r="X587" s="577"/>
      <c r="Y587" s="577"/>
      <c r="Z587" s="577"/>
    </row>
    <row r="588" spans="1:26" ht="12.75" customHeight="1">
      <c r="A588" s="577"/>
      <c r="B588" s="577"/>
      <c r="C588" s="577"/>
      <c r="D588" s="577"/>
      <c r="E588" s="577"/>
      <c r="F588" s="577"/>
      <c r="G588" s="577"/>
      <c r="H588" s="577"/>
      <c r="I588" s="577"/>
      <c r="J588" s="577"/>
      <c r="K588" s="577"/>
      <c r="L588" s="577"/>
      <c r="M588" s="577"/>
      <c r="N588" s="577"/>
      <c r="O588" s="577"/>
      <c r="P588" s="577"/>
      <c r="Q588" s="577"/>
      <c r="R588" s="577"/>
      <c r="S588" s="577"/>
      <c r="T588" s="577"/>
      <c r="U588" s="577"/>
      <c r="V588" s="577"/>
      <c r="W588" s="577"/>
      <c r="X588" s="577"/>
      <c r="Y588" s="577"/>
      <c r="Z588" s="577"/>
    </row>
    <row r="589" spans="1:26" ht="12.75" customHeight="1">
      <c r="A589" s="577"/>
      <c r="B589" s="577"/>
      <c r="C589" s="577"/>
      <c r="D589" s="577"/>
      <c r="E589" s="577"/>
      <c r="F589" s="577"/>
      <c r="G589" s="577"/>
      <c r="H589" s="577"/>
      <c r="I589" s="577"/>
      <c r="J589" s="577"/>
      <c r="K589" s="577"/>
      <c r="L589" s="577"/>
      <c r="M589" s="577"/>
      <c r="N589" s="577"/>
      <c r="O589" s="577"/>
      <c r="P589" s="577"/>
      <c r="Q589" s="577"/>
      <c r="R589" s="577"/>
      <c r="S589" s="577"/>
      <c r="T589" s="577"/>
      <c r="U589" s="577"/>
      <c r="V589" s="577"/>
      <c r="W589" s="577"/>
      <c r="X589" s="577"/>
      <c r="Y589" s="577"/>
      <c r="Z589" s="577"/>
    </row>
    <row r="590" spans="1:26" ht="12.75" customHeight="1">
      <c r="A590" s="577"/>
      <c r="B590" s="577"/>
      <c r="C590" s="577"/>
      <c r="D590" s="577"/>
      <c r="E590" s="577"/>
      <c r="F590" s="577"/>
      <c r="G590" s="577"/>
      <c r="H590" s="577"/>
      <c r="I590" s="577"/>
      <c r="J590" s="577"/>
      <c r="K590" s="577"/>
      <c r="L590" s="577"/>
      <c r="M590" s="577"/>
      <c r="N590" s="577"/>
      <c r="O590" s="577"/>
      <c r="P590" s="577"/>
      <c r="Q590" s="577"/>
      <c r="R590" s="577"/>
      <c r="S590" s="577"/>
      <c r="T590" s="577"/>
      <c r="U590" s="577"/>
      <c r="V590" s="577"/>
      <c r="W590" s="577"/>
      <c r="X590" s="577"/>
      <c r="Y590" s="577"/>
      <c r="Z590" s="577"/>
    </row>
    <row r="591" spans="1:26" ht="12.75" customHeight="1">
      <c r="A591" s="577"/>
      <c r="B591" s="577"/>
      <c r="C591" s="577"/>
      <c r="D591" s="577"/>
      <c r="E591" s="577"/>
      <c r="F591" s="577"/>
      <c r="G591" s="577"/>
      <c r="H591" s="577"/>
      <c r="I591" s="577"/>
      <c r="J591" s="577"/>
      <c r="K591" s="577"/>
      <c r="L591" s="577"/>
      <c r="M591" s="577"/>
      <c r="N591" s="577"/>
      <c r="O591" s="577"/>
      <c r="P591" s="577"/>
      <c r="Q591" s="577"/>
      <c r="R591" s="577"/>
      <c r="S591" s="577"/>
      <c r="T591" s="577"/>
      <c r="U591" s="577"/>
      <c r="V591" s="577"/>
      <c r="W591" s="577"/>
      <c r="X591" s="577"/>
      <c r="Y591" s="577"/>
      <c r="Z591" s="577"/>
    </row>
    <row r="592" spans="1:26" ht="12.75" customHeight="1">
      <c r="A592" s="577"/>
      <c r="B592" s="577"/>
      <c r="C592" s="577"/>
      <c r="D592" s="577"/>
      <c r="E592" s="577"/>
      <c r="F592" s="577"/>
      <c r="G592" s="577"/>
      <c r="H592" s="577"/>
      <c r="I592" s="577"/>
      <c r="J592" s="577"/>
      <c r="K592" s="577"/>
      <c r="L592" s="577"/>
      <c r="M592" s="577"/>
      <c r="N592" s="577"/>
      <c r="O592" s="577"/>
      <c r="P592" s="577"/>
      <c r="Q592" s="577"/>
      <c r="R592" s="577"/>
      <c r="S592" s="577"/>
      <c r="T592" s="577"/>
      <c r="U592" s="577"/>
      <c r="V592" s="577"/>
      <c r="W592" s="577"/>
      <c r="X592" s="577"/>
      <c r="Y592" s="577"/>
      <c r="Z592" s="577"/>
    </row>
    <row r="593" spans="1:26" ht="12.75" customHeight="1">
      <c r="A593" s="577"/>
      <c r="B593" s="577"/>
      <c r="C593" s="577"/>
      <c r="D593" s="577"/>
      <c r="E593" s="577"/>
      <c r="F593" s="577"/>
      <c r="G593" s="577"/>
      <c r="H593" s="577"/>
      <c r="I593" s="577"/>
      <c r="J593" s="577"/>
      <c r="K593" s="577"/>
      <c r="L593" s="577"/>
      <c r="M593" s="577"/>
      <c r="N593" s="577"/>
      <c r="O593" s="577"/>
      <c r="P593" s="577"/>
      <c r="Q593" s="577"/>
      <c r="R593" s="577"/>
      <c r="S593" s="577"/>
      <c r="T593" s="577"/>
      <c r="U593" s="577"/>
      <c r="V593" s="577"/>
      <c r="W593" s="577"/>
      <c r="X593" s="577"/>
      <c r="Y593" s="577"/>
      <c r="Z593" s="577"/>
    </row>
    <row r="594" spans="1:26" ht="12.75" customHeight="1">
      <c r="A594" s="577"/>
      <c r="B594" s="577"/>
      <c r="C594" s="577"/>
      <c r="D594" s="577"/>
      <c r="E594" s="577"/>
      <c r="F594" s="577"/>
      <c r="G594" s="577"/>
      <c r="H594" s="577"/>
      <c r="I594" s="577"/>
      <c r="J594" s="577"/>
      <c r="K594" s="577"/>
      <c r="L594" s="577"/>
      <c r="M594" s="577"/>
      <c r="N594" s="577"/>
      <c r="O594" s="577"/>
      <c r="P594" s="577"/>
      <c r="Q594" s="577"/>
      <c r="R594" s="577"/>
      <c r="S594" s="577"/>
      <c r="T594" s="577"/>
      <c r="U594" s="577"/>
      <c r="V594" s="577"/>
      <c r="W594" s="577"/>
      <c r="X594" s="577"/>
      <c r="Y594" s="577"/>
      <c r="Z594" s="577"/>
    </row>
    <row r="595" spans="1:26" ht="12.75" customHeight="1">
      <c r="A595" s="577"/>
      <c r="B595" s="577"/>
      <c r="C595" s="577"/>
      <c r="D595" s="577"/>
      <c r="E595" s="577"/>
      <c r="F595" s="577"/>
      <c r="G595" s="577"/>
      <c r="H595" s="577"/>
      <c r="I595" s="577"/>
      <c r="J595" s="577"/>
      <c r="K595" s="577"/>
      <c r="L595" s="577"/>
      <c r="M595" s="577"/>
      <c r="N595" s="577"/>
      <c r="O595" s="577"/>
      <c r="P595" s="577"/>
      <c r="Q595" s="577"/>
      <c r="R595" s="577"/>
      <c r="S595" s="577"/>
      <c r="T595" s="577"/>
      <c r="U595" s="577"/>
      <c r="V595" s="577"/>
      <c r="W595" s="577"/>
      <c r="X595" s="577"/>
      <c r="Y595" s="577"/>
      <c r="Z595" s="577"/>
    </row>
    <row r="596" spans="1:26" ht="12.75" customHeight="1">
      <c r="A596" s="577"/>
      <c r="B596" s="577"/>
      <c r="C596" s="577"/>
      <c r="D596" s="577"/>
      <c r="E596" s="577"/>
      <c r="F596" s="577"/>
      <c r="G596" s="577"/>
      <c r="H596" s="577"/>
      <c r="I596" s="577"/>
      <c r="J596" s="577"/>
      <c r="K596" s="577"/>
      <c r="L596" s="577"/>
      <c r="M596" s="577"/>
      <c r="N596" s="577"/>
      <c r="O596" s="577"/>
      <c r="P596" s="577"/>
      <c r="Q596" s="577"/>
      <c r="R596" s="577"/>
      <c r="S596" s="577"/>
      <c r="T596" s="577"/>
      <c r="U596" s="577"/>
      <c r="V596" s="577"/>
      <c r="W596" s="577"/>
      <c r="X596" s="577"/>
      <c r="Y596" s="577"/>
      <c r="Z596" s="577"/>
    </row>
    <row r="597" spans="1:26" ht="12.75" customHeight="1">
      <c r="A597" s="577"/>
      <c r="B597" s="577"/>
      <c r="C597" s="577"/>
      <c r="D597" s="577"/>
      <c r="E597" s="577"/>
      <c r="F597" s="577"/>
      <c r="G597" s="577"/>
      <c r="H597" s="577"/>
      <c r="I597" s="577"/>
      <c r="J597" s="577"/>
      <c r="K597" s="577"/>
      <c r="L597" s="577"/>
      <c r="M597" s="577"/>
      <c r="N597" s="577"/>
      <c r="O597" s="577"/>
      <c r="P597" s="577"/>
      <c r="Q597" s="577"/>
      <c r="R597" s="577"/>
      <c r="S597" s="577"/>
      <c r="T597" s="577"/>
      <c r="U597" s="577"/>
      <c r="V597" s="577"/>
      <c r="W597" s="577"/>
      <c r="X597" s="577"/>
      <c r="Y597" s="577"/>
      <c r="Z597" s="577"/>
    </row>
    <row r="598" spans="1:26" ht="12.75" customHeight="1">
      <c r="A598" s="577"/>
      <c r="B598" s="577"/>
      <c r="C598" s="577"/>
      <c r="D598" s="577"/>
      <c r="E598" s="577"/>
      <c r="F598" s="577"/>
      <c r="G598" s="577"/>
      <c r="H598" s="577"/>
      <c r="I598" s="577"/>
      <c r="J598" s="577"/>
      <c r="K598" s="577"/>
      <c r="L598" s="577"/>
      <c r="M598" s="577"/>
      <c r="N598" s="577"/>
      <c r="O598" s="577"/>
      <c r="P598" s="577"/>
      <c r="Q598" s="577"/>
      <c r="R598" s="577"/>
      <c r="S598" s="577"/>
      <c r="T598" s="577"/>
      <c r="U598" s="577"/>
      <c r="V598" s="577"/>
      <c r="W598" s="577"/>
      <c r="X598" s="577"/>
      <c r="Y598" s="577"/>
      <c r="Z598" s="577"/>
    </row>
    <row r="599" spans="1:26" ht="12.75" customHeight="1">
      <c r="A599" s="577"/>
      <c r="B599" s="577"/>
      <c r="C599" s="577"/>
      <c r="D599" s="577"/>
      <c r="E599" s="577"/>
      <c r="F599" s="577"/>
      <c r="G599" s="577"/>
      <c r="H599" s="577"/>
      <c r="I599" s="577"/>
      <c r="J599" s="577"/>
      <c r="K599" s="577"/>
      <c r="L599" s="577"/>
      <c r="M599" s="577"/>
      <c r="N599" s="577"/>
      <c r="O599" s="577"/>
      <c r="P599" s="577"/>
      <c r="Q599" s="577"/>
      <c r="R599" s="577"/>
      <c r="S599" s="577"/>
      <c r="T599" s="577"/>
      <c r="U599" s="577"/>
      <c r="V599" s="577"/>
      <c r="W599" s="577"/>
      <c r="X599" s="577"/>
      <c r="Y599" s="577"/>
      <c r="Z599" s="577"/>
    </row>
    <row r="600" spans="1:26" ht="12.75" customHeight="1">
      <c r="A600" s="577"/>
      <c r="B600" s="577"/>
      <c r="C600" s="577"/>
      <c r="D600" s="577"/>
      <c r="E600" s="577"/>
      <c r="F600" s="577"/>
      <c r="G600" s="577"/>
      <c r="H600" s="577"/>
      <c r="I600" s="577"/>
      <c r="J600" s="577"/>
      <c r="K600" s="577"/>
      <c r="L600" s="577"/>
      <c r="M600" s="577"/>
      <c r="N600" s="577"/>
      <c r="O600" s="577"/>
      <c r="P600" s="577"/>
      <c r="Q600" s="577"/>
      <c r="R600" s="577"/>
      <c r="S600" s="577"/>
      <c r="T600" s="577"/>
      <c r="U600" s="577"/>
      <c r="V600" s="577"/>
      <c r="W600" s="577"/>
      <c r="X600" s="577"/>
      <c r="Y600" s="577"/>
      <c r="Z600" s="577"/>
    </row>
    <row r="601" spans="1:26" ht="12.75" customHeight="1">
      <c r="A601" s="577"/>
      <c r="B601" s="577"/>
      <c r="C601" s="577"/>
      <c r="D601" s="577"/>
      <c r="E601" s="577"/>
      <c r="F601" s="577"/>
      <c r="G601" s="577"/>
      <c r="H601" s="577"/>
      <c r="I601" s="577"/>
      <c r="J601" s="577"/>
      <c r="K601" s="577"/>
      <c r="L601" s="577"/>
      <c r="M601" s="577"/>
      <c r="N601" s="577"/>
      <c r="O601" s="577"/>
      <c r="P601" s="577"/>
      <c r="Q601" s="577"/>
      <c r="R601" s="577"/>
      <c r="S601" s="577"/>
      <c r="T601" s="577"/>
      <c r="U601" s="577"/>
      <c r="V601" s="577"/>
      <c r="W601" s="577"/>
      <c r="X601" s="577"/>
      <c r="Y601" s="577"/>
      <c r="Z601" s="577"/>
    </row>
    <row r="602" spans="1:26" ht="12.75" customHeight="1">
      <c r="A602" s="577"/>
      <c r="B602" s="577"/>
      <c r="C602" s="577"/>
      <c r="D602" s="577"/>
      <c r="E602" s="577"/>
      <c r="F602" s="577"/>
      <c r="G602" s="577"/>
      <c r="H602" s="577"/>
      <c r="I602" s="577"/>
      <c r="J602" s="577"/>
      <c r="K602" s="577"/>
      <c r="L602" s="577"/>
      <c r="M602" s="577"/>
      <c r="N602" s="577"/>
      <c r="O602" s="577"/>
      <c r="P602" s="577"/>
      <c r="Q602" s="577"/>
      <c r="R602" s="577"/>
      <c r="S602" s="577"/>
      <c r="T602" s="577"/>
      <c r="U602" s="577"/>
      <c r="V602" s="577"/>
      <c r="W602" s="577"/>
      <c r="X602" s="577"/>
      <c r="Y602" s="577"/>
      <c r="Z602" s="577"/>
    </row>
    <row r="603" spans="1:26" ht="12.75" customHeight="1">
      <c r="A603" s="577"/>
      <c r="B603" s="577"/>
      <c r="C603" s="577"/>
      <c r="D603" s="577"/>
      <c r="E603" s="577"/>
      <c r="F603" s="577"/>
      <c r="G603" s="577"/>
      <c r="H603" s="577"/>
      <c r="I603" s="577"/>
      <c r="J603" s="577"/>
      <c r="K603" s="577"/>
      <c r="L603" s="577"/>
      <c r="M603" s="577"/>
      <c r="N603" s="577"/>
      <c r="O603" s="577"/>
      <c r="P603" s="577"/>
      <c r="Q603" s="577"/>
      <c r="R603" s="577"/>
      <c r="S603" s="577"/>
      <c r="T603" s="577"/>
      <c r="U603" s="577"/>
      <c r="V603" s="577"/>
      <c r="W603" s="577"/>
      <c r="X603" s="577"/>
      <c r="Y603" s="577"/>
      <c r="Z603" s="577"/>
    </row>
    <row r="604" spans="1:26" ht="12.75" customHeight="1">
      <c r="A604" s="577"/>
      <c r="B604" s="577"/>
      <c r="C604" s="577"/>
      <c r="D604" s="577"/>
      <c r="E604" s="577"/>
      <c r="F604" s="577"/>
      <c r="G604" s="577"/>
      <c r="H604" s="577"/>
      <c r="I604" s="577"/>
      <c r="J604" s="577"/>
      <c r="K604" s="577"/>
      <c r="L604" s="577"/>
      <c r="M604" s="577"/>
      <c r="N604" s="577"/>
      <c r="O604" s="577"/>
      <c r="P604" s="577"/>
      <c r="Q604" s="577"/>
      <c r="R604" s="577"/>
      <c r="S604" s="577"/>
      <c r="T604" s="577"/>
      <c r="U604" s="577"/>
      <c r="V604" s="577"/>
      <c r="W604" s="577"/>
      <c r="X604" s="577"/>
      <c r="Y604" s="577"/>
      <c r="Z604" s="577"/>
    </row>
    <row r="605" spans="1:26" ht="12.75" customHeight="1">
      <c r="A605" s="577"/>
      <c r="B605" s="577"/>
      <c r="C605" s="577"/>
      <c r="D605" s="577"/>
      <c r="E605" s="577"/>
      <c r="F605" s="577"/>
      <c r="G605" s="577"/>
      <c r="H605" s="577"/>
      <c r="I605" s="577"/>
      <c r="J605" s="577"/>
      <c r="K605" s="577"/>
      <c r="L605" s="577"/>
      <c r="M605" s="577"/>
      <c r="N605" s="577"/>
      <c r="O605" s="577"/>
      <c r="P605" s="577"/>
      <c r="Q605" s="577"/>
      <c r="R605" s="577"/>
      <c r="S605" s="577"/>
      <c r="T605" s="577"/>
      <c r="U605" s="577"/>
      <c r="V605" s="577"/>
      <c r="W605" s="577"/>
      <c r="X605" s="577"/>
      <c r="Y605" s="577"/>
      <c r="Z605" s="577"/>
    </row>
    <row r="606" spans="1:26" ht="12.75" customHeight="1">
      <c r="A606" s="577"/>
      <c r="B606" s="577"/>
      <c r="C606" s="577"/>
      <c r="D606" s="577"/>
      <c r="E606" s="577"/>
      <c r="F606" s="577"/>
      <c r="G606" s="577"/>
      <c r="H606" s="577"/>
      <c r="I606" s="577"/>
      <c r="J606" s="577"/>
      <c r="K606" s="577"/>
      <c r="L606" s="577"/>
      <c r="M606" s="577"/>
      <c r="N606" s="577"/>
      <c r="O606" s="577"/>
      <c r="P606" s="577"/>
      <c r="Q606" s="577"/>
      <c r="R606" s="577"/>
      <c r="S606" s="577"/>
      <c r="T606" s="577"/>
      <c r="U606" s="577"/>
      <c r="V606" s="577"/>
      <c r="W606" s="577"/>
      <c r="X606" s="577"/>
      <c r="Y606" s="577"/>
      <c r="Z606" s="577"/>
    </row>
    <row r="607" spans="1:26" ht="12.75" customHeight="1">
      <c r="A607" s="577"/>
      <c r="B607" s="577"/>
      <c r="C607" s="577"/>
      <c r="D607" s="577"/>
      <c r="E607" s="577"/>
      <c r="F607" s="577"/>
      <c r="G607" s="577"/>
      <c r="H607" s="577"/>
      <c r="I607" s="577"/>
      <c r="J607" s="577"/>
      <c r="K607" s="577"/>
      <c r="L607" s="577"/>
      <c r="M607" s="577"/>
      <c r="N607" s="577"/>
      <c r="O607" s="577"/>
      <c r="P607" s="577"/>
      <c r="Q607" s="577"/>
      <c r="R607" s="577"/>
      <c r="S607" s="577"/>
      <c r="T607" s="577"/>
      <c r="U607" s="577"/>
      <c r="V607" s="577"/>
      <c r="W607" s="577"/>
      <c r="X607" s="577"/>
      <c r="Y607" s="577"/>
      <c r="Z607" s="577"/>
    </row>
    <row r="608" spans="1:26" ht="12.75" customHeight="1">
      <c r="A608" s="577"/>
      <c r="B608" s="577"/>
      <c r="C608" s="577"/>
      <c r="D608" s="577"/>
      <c r="E608" s="577"/>
      <c r="F608" s="577"/>
      <c r="G608" s="577"/>
      <c r="H608" s="577"/>
      <c r="I608" s="577"/>
      <c r="J608" s="577"/>
      <c r="K608" s="577"/>
      <c r="L608" s="577"/>
      <c r="M608" s="577"/>
      <c r="N608" s="577"/>
      <c r="O608" s="577"/>
      <c r="P608" s="577"/>
      <c r="Q608" s="577"/>
      <c r="R608" s="577"/>
      <c r="S608" s="577"/>
      <c r="T608" s="577"/>
      <c r="U608" s="577"/>
      <c r="V608" s="577"/>
      <c r="W608" s="577"/>
      <c r="X608" s="577"/>
      <c r="Y608" s="577"/>
      <c r="Z608" s="577"/>
    </row>
    <row r="609" spans="1:26" ht="12.75" customHeight="1">
      <c r="A609" s="577"/>
      <c r="B609" s="577"/>
      <c r="C609" s="577"/>
      <c r="D609" s="577"/>
      <c r="E609" s="577"/>
      <c r="F609" s="577"/>
      <c r="G609" s="577"/>
      <c r="H609" s="577"/>
      <c r="I609" s="577"/>
      <c r="J609" s="577"/>
      <c r="K609" s="577"/>
      <c r="L609" s="577"/>
      <c r="M609" s="577"/>
      <c r="N609" s="577"/>
      <c r="O609" s="577"/>
      <c r="P609" s="577"/>
      <c r="Q609" s="577"/>
      <c r="R609" s="577"/>
      <c r="S609" s="577"/>
      <c r="T609" s="577"/>
      <c r="U609" s="577"/>
      <c r="V609" s="577"/>
      <c r="W609" s="577"/>
      <c r="X609" s="577"/>
      <c r="Y609" s="577"/>
      <c r="Z609" s="577"/>
    </row>
    <row r="610" spans="1:26" ht="12.75" customHeight="1">
      <c r="A610" s="577"/>
      <c r="B610" s="577"/>
      <c r="C610" s="577"/>
      <c r="D610" s="577"/>
      <c r="E610" s="577"/>
      <c r="F610" s="577"/>
      <c r="G610" s="577"/>
      <c r="H610" s="577"/>
      <c r="I610" s="577"/>
      <c r="J610" s="577"/>
      <c r="K610" s="577"/>
      <c r="L610" s="577"/>
      <c r="M610" s="577"/>
      <c r="N610" s="577"/>
      <c r="O610" s="577"/>
      <c r="P610" s="577"/>
      <c r="Q610" s="577"/>
      <c r="R610" s="577"/>
      <c r="S610" s="577"/>
      <c r="T610" s="577"/>
      <c r="U610" s="577"/>
      <c r="V610" s="577"/>
      <c r="W610" s="577"/>
      <c r="X610" s="577"/>
      <c r="Y610" s="577"/>
      <c r="Z610" s="577"/>
    </row>
    <row r="611" spans="1:26" ht="12.75" customHeight="1">
      <c r="A611" s="577"/>
      <c r="B611" s="577"/>
      <c r="C611" s="577"/>
      <c r="D611" s="577"/>
      <c r="E611" s="577"/>
      <c r="F611" s="577"/>
      <c r="G611" s="577"/>
      <c r="H611" s="577"/>
      <c r="I611" s="577"/>
      <c r="J611" s="577"/>
      <c r="K611" s="577"/>
      <c r="L611" s="577"/>
      <c r="M611" s="577"/>
      <c r="N611" s="577"/>
      <c r="O611" s="577"/>
      <c r="P611" s="577"/>
      <c r="Q611" s="577"/>
      <c r="R611" s="577"/>
      <c r="S611" s="577"/>
      <c r="T611" s="577"/>
      <c r="U611" s="577"/>
      <c r="V611" s="577"/>
      <c r="W611" s="577"/>
      <c r="X611" s="577"/>
      <c r="Y611" s="577"/>
      <c r="Z611" s="577"/>
    </row>
    <row r="612" spans="1:26" ht="12.75" customHeight="1">
      <c r="A612" s="577"/>
      <c r="B612" s="577"/>
      <c r="C612" s="577"/>
      <c r="D612" s="577"/>
      <c r="E612" s="577"/>
      <c r="F612" s="577"/>
      <c r="G612" s="577"/>
      <c r="H612" s="577"/>
      <c r="I612" s="577"/>
      <c r="J612" s="577"/>
      <c r="K612" s="577"/>
      <c r="L612" s="577"/>
      <c r="M612" s="577"/>
      <c r="N612" s="577"/>
      <c r="O612" s="577"/>
      <c r="P612" s="577"/>
      <c r="Q612" s="577"/>
      <c r="R612" s="577"/>
      <c r="S612" s="577"/>
      <c r="T612" s="577"/>
      <c r="U612" s="577"/>
      <c r="V612" s="577"/>
      <c r="W612" s="577"/>
      <c r="X612" s="577"/>
      <c r="Y612" s="577"/>
      <c r="Z612" s="577"/>
    </row>
    <row r="613" spans="1:26" ht="12.75" customHeight="1">
      <c r="A613" s="577"/>
      <c r="B613" s="577"/>
      <c r="C613" s="577"/>
      <c r="D613" s="577"/>
      <c r="E613" s="577"/>
      <c r="F613" s="577"/>
      <c r="G613" s="577"/>
      <c r="H613" s="577"/>
      <c r="I613" s="577"/>
      <c r="J613" s="577"/>
      <c r="K613" s="577"/>
      <c r="L613" s="577"/>
      <c r="M613" s="577"/>
      <c r="N613" s="577"/>
      <c r="O613" s="577"/>
      <c r="P613" s="577"/>
      <c r="Q613" s="577"/>
      <c r="R613" s="577"/>
      <c r="S613" s="577"/>
      <c r="T613" s="577"/>
      <c r="U613" s="577"/>
      <c r="V613" s="577"/>
      <c r="W613" s="577"/>
      <c r="X613" s="577"/>
      <c r="Y613" s="577"/>
      <c r="Z613" s="577"/>
    </row>
    <row r="614" spans="1:26" ht="12.75" customHeight="1">
      <c r="A614" s="577"/>
      <c r="B614" s="577"/>
      <c r="C614" s="577"/>
      <c r="D614" s="577"/>
      <c r="E614" s="577"/>
      <c r="F614" s="577"/>
      <c r="G614" s="577"/>
      <c r="H614" s="577"/>
      <c r="I614" s="577"/>
      <c r="J614" s="577"/>
      <c r="K614" s="577"/>
      <c r="L614" s="577"/>
      <c r="M614" s="577"/>
      <c r="N614" s="577"/>
      <c r="O614" s="577"/>
      <c r="P614" s="577"/>
      <c r="Q614" s="577"/>
      <c r="R614" s="577"/>
      <c r="S614" s="577"/>
      <c r="T614" s="577"/>
      <c r="U614" s="577"/>
      <c r="V614" s="577"/>
      <c r="W614" s="577"/>
      <c r="X614" s="577"/>
      <c r="Y614" s="577"/>
      <c r="Z614" s="577"/>
    </row>
    <row r="615" spans="1:26" ht="12.75" customHeight="1">
      <c r="A615" s="577"/>
      <c r="B615" s="577"/>
      <c r="C615" s="577"/>
      <c r="D615" s="577"/>
      <c r="E615" s="577"/>
      <c r="F615" s="577"/>
      <c r="G615" s="577"/>
      <c r="H615" s="577"/>
      <c r="I615" s="577"/>
      <c r="J615" s="577"/>
      <c r="K615" s="577"/>
      <c r="L615" s="577"/>
      <c r="M615" s="577"/>
      <c r="N615" s="577"/>
      <c r="O615" s="577"/>
      <c r="P615" s="577"/>
      <c r="Q615" s="577"/>
      <c r="R615" s="577"/>
      <c r="S615" s="577"/>
      <c r="T615" s="577"/>
      <c r="U615" s="577"/>
      <c r="V615" s="577"/>
      <c r="W615" s="577"/>
      <c r="X615" s="577"/>
      <c r="Y615" s="577"/>
      <c r="Z615" s="577"/>
    </row>
    <row r="616" spans="1:26" ht="12.75" customHeight="1">
      <c r="A616" s="577"/>
      <c r="B616" s="577"/>
      <c r="C616" s="577"/>
      <c r="D616" s="577"/>
      <c r="E616" s="577"/>
      <c r="F616" s="577"/>
      <c r="G616" s="577"/>
      <c r="H616" s="577"/>
      <c r="I616" s="577"/>
      <c r="J616" s="577"/>
      <c r="K616" s="577"/>
      <c r="L616" s="577"/>
      <c r="M616" s="577"/>
      <c r="N616" s="577"/>
      <c r="O616" s="577"/>
      <c r="P616" s="577"/>
      <c r="Q616" s="577"/>
      <c r="R616" s="577"/>
      <c r="S616" s="577"/>
      <c r="T616" s="577"/>
      <c r="U616" s="577"/>
      <c r="V616" s="577"/>
      <c r="W616" s="577"/>
      <c r="X616" s="577"/>
      <c r="Y616" s="577"/>
      <c r="Z616" s="577"/>
    </row>
    <row r="617" spans="1:26" ht="12.75" customHeight="1">
      <c r="A617" s="577"/>
      <c r="B617" s="577"/>
      <c r="C617" s="577"/>
      <c r="D617" s="577"/>
      <c r="E617" s="577"/>
      <c r="F617" s="577"/>
      <c r="G617" s="577"/>
      <c r="H617" s="577"/>
      <c r="I617" s="577"/>
      <c r="J617" s="577"/>
      <c r="K617" s="577"/>
      <c r="L617" s="577"/>
      <c r="M617" s="577"/>
      <c r="N617" s="577"/>
      <c r="O617" s="577"/>
      <c r="P617" s="577"/>
      <c r="Q617" s="577"/>
      <c r="R617" s="577"/>
      <c r="S617" s="577"/>
      <c r="T617" s="577"/>
      <c r="U617" s="577"/>
      <c r="V617" s="577"/>
      <c r="W617" s="577"/>
      <c r="X617" s="577"/>
      <c r="Y617" s="577"/>
      <c r="Z617" s="577"/>
    </row>
    <row r="618" spans="1:26" ht="12.75" customHeight="1">
      <c r="A618" s="577"/>
      <c r="B618" s="577"/>
      <c r="C618" s="577"/>
      <c r="D618" s="577"/>
      <c r="E618" s="577"/>
      <c r="F618" s="577"/>
      <c r="G618" s="577"/>
      <c r="H618" s="577"/>
      <c r="I618" s="577"/>
      <c r="J618" s="577"/>
      <c r="K618" s="577"/>
      <c r="L618" s="577"/>
      <c r="M618" s="577"/>
      <c r="N618" s="577"/>
      <c r="O618" s="577"/>
      <c r="P618" s="577"/>
      <c r="Q618" s="577"/>
      <c r="R618" s="577"/>
      <c r="S618" s="577"/>
      <c r="T618" s="577"/>
      <c r="U618" s="577"/>
      <c r="V618" s="577"/>
      <c r="W618" s="577"/>
      <c r="X618" s="577"/>
      <c r="Y618" s="577"/>
      <c r="Z618" s="577"/>
    </row>
    <row r="619" spans="1:26" ht="12.75" customHeight="1">
      <c r="A619" s="577"/>
      <c r="B619" s="577"/>
      <c r="C619" s="577"/>
      <c r="D619" s="577"/>
      <c r="E619" s="577"/>
      <c r="F619" s="577"/>
      <c r="G619" s="577"/>
      <c r="H619" s="577"/>
      <c r="I619" s="577"/>
      <c r="J619" s="577"/>
      <c r="K619" s="577"/>
      <c r="L619" s="577"/>
      <c r="M619" s="577"/>
      <c r="N619" s="577"/>
      <c r="O619" s="577"/>
      <c r="P619" s="577"/>
      <c r="Q619" s="577"/>
      <c r="R619" s="577"/>
      <c r="S619" s="577"/>
      <c r="T619" s="577"/>
      <c r="U619" s="577"/>
      <c r="V619" s="577"/>
      <c r="W619" s="577"/>
      <c r="X619" s="577"/>
      <c r="Y619" s="577"/>
      <c r="Z619" s="577"/>
    </row>
    <row r="620" spans="1:26" ht="12.75" customHeight="1">
      <c r="A620" s="577"/>
      <c r="B620" s="577"/>
      <c r="C620" s="577"/>
      <c r="D620" s="577"/>
      <c r="E620" s="577"/>
      <c r="F620" s="577"/>
      <c r="G620" s="577"/>
      <c r="H620" s="577"/>
      <c r="I620" s="577"/>
      <c r="J620" s="577"/>
      <c r="K620" s="577"/>
      <c r="L620" s="577"/>
      <c r="M620" s="577"/>
      <c r="N620" s="577"/>
      <c r="O620" s="577"/>
      <c r="P620" s="577"/>
      <c r="Q620" s="577"/>
      <c r="R620" s="577"/>
      <c r="S620" s="577"/>
      <c r="T620" s="577"/>
      <c r="U620" s="577"/>
      <c r="V620" s="577"/>
      <c r="W620" s="577"/>
      <c r="X620" s="577"/>
      <c r="Y620" s="577"/>
      <c r="Z620" s="577"/>
    </row>
    <row r="621" spans="1:26" ht="12.75" customHeight="1">
      <c r="A621" s="577"/>
      <c r="B621" s="577"/>
      <c r="C621" s="577"/>
      <c r="D621" s="577"/>
      <c r="E621" s="577"/>
      <c r="F621" s="577"/>
      <c r="G621" s="577"/>
      <c r="H621" s="577"/>
      <c r="I621" s="577"/>
      <c r="J621" s="577"/>
      <c r="K621" s="577"/>
      <c r="L621" s="577"/>
      <c r="M621" s="577"/>
      <c r="N621" s="577"/>
      <c r="O621" s="577"/>
      <c r="P621" s="577"/>
      <c r="Q621" s="577"/>
      <c r="R621" s="577"/>
      <c r="S621" s="577"/>
      <c r="T621" s="577"/>
      <c r="U621" s="577"/>
      <c r="V621" s="577"/>
      <c r="W621" s="577"/>
      <c r="X621" s="577"/>
      <c r="Y621" s="577"/>
      <c r="Z621" s="577"/>
    </row>
    <row r="622" spans="1:26" ht="12.75" customHeight="1">
      <c r="A622" s="577"/>
      <c r="B622" s="577"/>
      <c r="C622" s="577"/>
      <c r="D622" s="577"/>
      <c r="E622" s="577"/>
      <c r="F622" s="577"/>
      <c r="G622" s="577"/>
      <c r="H622" s="577"/>
      <c r="I622" s="577"/>
      <c r="J622" s="577"/>
      <c r="K622" s="577"/>
      <c r="L622" s="577"/>
      <c r="M622" s="577"/>
      <c r="N622" s="577"/>
      <c r="O622" s="577"/>
      <c r="P622" s="577"/>
      <c r="Q622" s="577"/>
      <c r="R622" s="577"/>
      <c r="S622" s="577"/>
      <c r="T622" s="577"/>
      <c r="U622" s="577"/>
      <c r="V622" s="577"/>
      <c r="W622" s="577"/>
      <c r="X622" s="577"/>
      <c r="Y622" s="577"/>
      <c r="Z622" s="577"/>
    </row>
    <row r="623" spans="1:26" ht="12.75" customHeight="1">
      <c r="A623" s="577"/>
      <c r="B623" s="577"/>
      <c r="C623" s="577"/>
      <c r="D623" s="577"/>
      <c r="E623" s="577"/>
      <c r="F623" s="577"/>
      <c r="G623" s="577"/>
      <c r="H623" s="577"/>
      <c r="I623" s="577"/>
      <c r="J623" s="577"/>
      <c r="K623" s="577"/>
      <c r="L623" s="577"/>
      <c r="M623" s="577"/>
      <c r="N623" s="577"/>
      <c r="O623" s="577"/>
      <c r="P623" s="577"/>
      <c r="Q623" s="577"/>
      <c r="R623" s="577"/>
      <c r="S623" s="577"/>
      <c r="T623" s="577"/>
      <c r="U623" s="577"/>
      <c r="V623" s="577"/>
      <c r="W623" s="577"/>
      <c r="X623" s="577"/>
      <c r="Y623" s="577"/>
      <c r="Z623" s="577"/>
    </row>
    <row r="624" spans="1:26" ht="12.75" customHeight="1">
      <c r="A624" s="577"/>
      <c r="B624" s="577"/>
      <c r="C624" s="577"/>
      <c r="D624" s="577"/>
      <c r="E624" s="577"/>
      <c r="F624" s="577"/>
      <c r="G624" s="577"/>
      <c r="H624" s="577"/>
      <c r="I624" s="577"/>
      <c r="J624" s="577"/>
      <c r="K624" s="577"/>
      <c r="L624" s="577"/>
      <c r="M624" s="577"/>
      <c r="N624" s="577"/>
      <c r="O624" s="577"/>
      <c r="P624" s="577"/>
      <c r="Q624" s="577"/>
      <c r="R624" s="577"/>
      <c r="S624" s="577"/>
      <c r="T624" s="577"/>
      <c r="U624" s="577"/>
      <c r="V624" s="577"/>
      <c r="W624" s="577"/>
      <c r="X624" s="577"/>
      <c r="Y624" s="577"/>
      <c r="Z624" s="577"/>
    </row>
    <row r="625" spans="1:26" ht="12.75" customHeight="1">
      <c r="A625" s="577"/>
      <c r="B625" s="577"/>
      <c r="C625" s="577"/>
      <c r="D625" s="577"/>
      <c r="E625" s="577"/>
      <c r="F625" s="577"/>
      <c r="G625" s="577"/>
      <c r="H625" s="577"/>
      <c r="I625" s="577"/>
      <c r="J625" s="577"/>
      <c r="K625" s="577"/>
      <c r="L625" s="577"/>
      <c r="M625" s="577"/>
      <c r="N625" s="577"/>
      <c r="O625" s="577"/>
      <c r="P625" s="577"/>
      <c r="Q625" s="577"/>
      <c r="R625" s="577"/>
      <c r="S625" s="577"/>
      <c r="T625" s="577"/>
      <c r="U625" s="577"/>
      <c r="V625" s="577"/>
      <c r="W625" s="577"/>
      <c r="X625" s="577"/>
      <c r="Y625" s="577"/>
      <c r="Z625" s="577"/>
    </row>
    <row r="626" spans="1:26" ht="12.75" customHeight="1">
      <c r="A626" s="577"/>
      <c r="B626" s="577"/>
      <c r="C626" s="577"/>
      <c r="D626" s="577"/>
      <c r="E626" s="577"/>
      <c r="F626" s="577"/>
      <c r="G626" s="577"/>
      <c r="H626" s="577"/>
      <c r="I626" s="577"/>
      <c r="J626" s="577"/>
      <c r="K626" s="577"/>
      <c r="L626" s="577"/>
      <c r="M626" s="577"/>
      <c r="N626" s="577"/>
      <c r="O626" s="577"/>
      <c r="P626" s="577"/>
      <c r="Q626" s="577"/>
      <c r="R626" s="577"/>
      <c r="S626" s="577"/>
      <c r="T626" s="577"/>
      <c r="U626" s="577"/>
      <c r="V626" s="577"/>
      <c r="W626" s="577"/>
      <c r="X626" s="577"/>
      <c r="Y626" s="577"/>
      <c r="Z626" s="577"/>
    </row>
    <row r="627" spans="1:26" ht="12.75" customHeight="1">
      <c r="A627" s="577"/>
      <c r="B627" s="577"/>
      <c r="C627" s="577"/>
      <c r="D627" s="577"/>
      <c r="E627" s="577"/>
      <c r="F627" s="577"/>
      <c r="G627" s="577"/>
      <c r="H627" s="577"/>
      <c r="I627" s="577"/>
      <c r="J627" s="577"/>
      <c r="K627" s="577"/>
      <c r="L627" s="577"/>
      <c r="M627" s="577"/>
      <c r="N627" s="577"/>
      <c r="O627" s="577"/>
      <c r="P627" s="577"/>
      <c r="Q627" s="577"/>
      <c r="R627" s="577"/>
      <c r="S627" s="577"/>
      <c r="T627" s="577"/>
      <c r="U627" s="577"/>
      <c r="V627" s="577"/>
      <c r="W627" s="577"/>
      <c r="X627" s="577"/>
      <c r="Y627" s="577"/>
      <c r="Z627" s="577"/>
    </row>
    <row r="628" spans="1:26" ht="12.75" customHeight="1">
      <c r="A628" s="577"/>
      <c r="B628" s="577"/>
      <c r="C628" s="577"/>
      <c r="D628" s="577"/>
      <c r="E628" s="577"/>
      <c r="F628" s="577"/>
      <c r="G628" s="577"/>
      <c r="H628" s="577"/>
      <c r="I628" s="577"/>
      <c r="J628" s="577"/>
      <c r="K628" s="577"/>
      <c r="L628" s="577"/>
      <c r="M628" s="577"/>
      <c r="N628" s="577"/>
      <c r="O628" s="577"/>
      <c r="P628" s="577"/>
      <c r="Q628" s="577"/>
      <c r="R628" s="577"/>
      <c r="S628" s="577"/>
      <c r="T628" s="577"/>
      <c r="U628" s="577"/>
      <c r="V628" s="577"/>
      <c r="W628" s="577"/>
      <c r="X628" s="577"/>
      <c r="Y628" s="577"/>
      <c r="Z628" s="577"/>
    </row>
    <row r="629" spans="1:26" ht="12.75" customHeight="1">
      <c r="A629" s="577"/>
      <c r="B629" s="577"/>
      <c r="C629" s="577"/>
      <c r="D629" s="577"/>
      <c r="E629" s="577"/>
      <c r="F629" s="577"/>
      <c r="G629" s="577"/>
      <c r="H629" s="577"/>
      <c r="I629" s="577"/>
      <c r="J629" s="577"/>
      <c r="K629" s="577"/>
      <c r="L629" s="577"/>
      <c r="M629" s="577"/>
      <c r="N629" s="577"/>
      <c r="O629" s="577"/>
      <c r="P629" s="577"/>
      <c r="Q629" s="577"/>
      <c r="R629" s="577"/>
      <c r="S629" s="577"/>
      <c r="T629" s="577"/>
      <c r="U629" s="577"/>
      <c r="V629" s="577"/>
      <c r="W629" s="577"/>
      <c r="X629" s="577"/>
      <c r="Y629" s="577"/>
      <c r="Z629" s="577"/>
    </row>
    <row r="630" spans="1:26" ht="12.75" customHeight="1">
      <c r="A630" s="577"/>
      <c r="B630" s="577"/>
      <c r="C630" s="577"/>
      <c r="D630" s="577"/>
      <c r="E630" s="577"/>
      <c r="F630" s="577"/>
      <c r="G630" s="577"/>
      <c r="H630" s="577"/>
      <c r="I630" s="577"/>
      <c r="J630" s="577"/>
      <c r="K630" s="577"/>
      <c r="L630" s="577"/>
      <c r="M630" s="577"/>
      <c r="N630" s="577"/>
      <c r="O630" s="577"/>
      <c r="P630" s="577"/>
      <c r="Q630" s="577"/>
      <c r="R630" s="577"/>
      <c r="S630" s="577"/>
      <c r="T630" s="577"/>
      <c r="U630" s="577"/>
      <c r="V630" s="577"/>
      <c r="W630" s="577"/>
      <c r="X630" s="577"/>
      <c r="Y630" s="577"/>
      <c r="Z630" s="577"/>
    </row>
    <row r="631" spans="1:26" ht="12.75" customHeight="1">
      <c r="A631" s="577"/>
      <c r="B631" s="577"/>
      <c r="C631" s="577"/>
      <c r="D631" s="577"/>
      <c r="E631" s="577"/>
      <c r="F631" s="577"/>
      <c r="G631" s="577"/>
      <c r="H631" s="577"/>
      <c r="I631" s="577"/>
      <c r="J631" s="577"/>
      <c r="K631" s="577"/>
      <c r="L631" s="577"/>
      <c r="M631" s="577"/>
      <c r="N631" s="577"/>
      <c r="O631" s="577"/>
      <c r="P631" s="577"/>
      <c r="Q631" s="577"/>
      <c r="R631" s="577"/>
      <c r="S631" s="577"/>
      <c r="T631" s="577"/>
      <c r="U631" s="577"/>
      <c r="V631" s="577"/>
      <c r="W631" s="577"/>
      <c r="X631" s="577"/>
      <c r="Y631" s="577"/>
      <c r="Z631" s="577"/>
    </row>
    <row r="632" spans="1:26" ht="12.75" customHeight="1">
      <c r="A632" s="577"/>
      <c r="B632" s="577"/>
      <c r="C632" s="577"/>
      <c r="D632" s="577"/>
      <c r="E632" s="577"/>
      <c r="F632" s="577"/>
      <c r="G632" s="577"/>
      <c r="H632" s="577"/>
      <c r="I632" s="577"/>
      <c r="J632" s="577"/>
      <c r="K632" s="577"/>
      <c r="L632" s="577"/>
      <c r="M632" s="577"/>
      <c r="N632" s="577"/>
      <c r="O632" s="577"/>
      <c r="P632" s="577"/>
      <c r="Q632" s="577"/>
      <c r="R632" s="577"/>
      <c r="S632" s="577"/>
      <c r="T632" s="577"/>
      <c r="U632" s="577"/>
      <c r="V632" s="577"/>
      <c r="W632" s="577"/>
      <c r="X632" s="577"/>
      <c r="Y632" s="577"/>
      <c r="Z632" s="577"/>
    </row>
    <row r="633" spans="1:26" ht="12.75" customHeight="1">
      <c r="A633" s="577"/>
      <c r="B633" s="577"/>
      <c r="C633" s="577"/>
      <c r="D633" s="577"/>
      <c r="E633" s="577"/>
      <c r="F633" s="577"/>
      <c r="G633" s="577"/>
      <c r="H633" s="577"/>
      <c r="I633" s="577"/>
      <c r="J633" s="577"/>
      <c r="K633" s="577"/>
      <c r="L633" s="577"/>
      <c r="M633" s="577"/>
      <c r="N633" s="577"/>
      <c r="O633" s="577"/>
      <c r="P633" s="577"/>
      <c r="Q633" s="577"/>
      <c r="R633" s="577"/>
      <c r="S633" s="577"/>
      <c r="T633" s="577"/>
      <c r="U633" s="577"/>
      <c r="V633" s="577"/>
      <c r="W633" s="577"/>
      <c r="X633" s="577"/>
      <c r="Y633" s="577"/>
      <c r="Z633" s="577"/>
    </row>
    <row r="634" spans="1:26" ht="12.75" customHeight="1">
      <c r="A634" s="577"/>
      <c r="B634" s="577"/>
      <c r="C634" s="577"/>
      <c r="D634" s="577"/>
      <c r="E634" s="577"/>
      <c r="F634" s="577"/>
      <c r="G634" s="577"/>
      <c r="H634" s="577"/>
      <c r="I634" s="577"/>
      <c r="J634" s="577"/>
      <c r="K634" s="577"/>
      <c r="L634" s="577"/>
      <c r="M634" s="577"/>
      <c r="N634" s="577"/>
      <c r="O634" s="577"/>
      <c r="P634" s="577"/>
      <c r="Q634" s="577"/>
      <c r="R634" s="577"/>
      <c r="S634" s="577"/>
      <c r="T634" s="577"/>
      <c r="U634" s="577"/>
      <c r="V634" s="577"/>
      <c r="W634" s="577"/>
      <c r="X634" s="577"/>
      <c r="Y634" s="577"/>
      <c r="Z634" s="577"/>
    </row>
    <row r="635" spans="1:26" ht="12.75" customHeight="1">
      <c r="A635" s="577"/>
      <c r="B635" s="577"/>
      <c r="C635" s="577"/>
      <c r="D635" s="577"/>
      <c r="E635" s="577"/>
      <c r="F635" s="577"/>
      <c r="G635" s="577"/>
      <c r="H635" s="577"/>
      <c r="I635" s="577"/>
      <c r="J635" s="577"/>
      <c r="K635" s="577"/>
      <c r="L635" s="577"/>
      <c r="M635" s="577"/>
      <c r="N635" s="577"/>
      <c r="O635" s="577"/>
      <c r="P635" s="577"/>
      <c r="Q635" s="577"/>
      <c r="R635" s="577"/>
      <c r="S635" s="577"/>
      <c r="T635" s="577"/>
      <c r="U635" s="577"/>
      <c r="V635" s="577"/>
      <c r="W635" s="577"/>
      <c r="X635" s="577"/>
      <c r="Y635" s="577"/>
      <c r="Z635" s="577"/>
    </row>
    <row r="636" spans="1:26" ht="12.75" customHeight="1">
      <c r="A636" s="577"/>
      <c r="B636" s="577"/>
      <c r="C636" s="577"/>
      <c r="D636" s="577"/>
      <c r="E636" s="577"/>
      <c r="F636" s="577"/>
      <c r="G636" s="577"/>
      <c r="H636" s="577"/>
      <c r="I636" s="577"/>
      <c r="J636" s="577"/>
      <c r="K636" s="577"/>
      <c r="L636" s="577"/>
      <c r="M636" s="577"/>
      <c r="N636" s="577"/>
      <c r="O636" s="577"/>
      <c r="P636" s="577"/>
      <c r="Q636" s="577"/>
      <c r="R636" s="577"/>
      <c r="S636" s="577"/>
      <c r="T636" s="577"/>
      <c r="U636" s="577"/>
      <c r="V636" s="577"/>
      <c r="W636" s="577"/>
      <c r="X636" s="577"/>
      <c r="Y636" s="577"/>
      <c r="Z636" s="577"/>
    </row>
    <row r="637" spans="1:26" ht="12.75" customHeight="1">
      <c r="A637" s="577"/>
      <c r="B637" s="577"/>
      <c r="C637" s="577"/>
      <c r="D637" s="577"/>
      <c r="E637" s="577"/>
      <c r="F637" s="577"/>
      <c r="G637" s="577"/>
      <c r="H637" s="577"/>
      <c r="I637" s="577"/>
      <c r="J637" s="577"/>
      <c r="K637" s="577"/>
      <c r="L637" s="577"/>
      <c r="M637" s="577"/>
      <c r="N637" s="577"/>
      <c r="O637" s="577"/>
      <c r="P637" s="577"/>
      <c r="Q637" s="577"/>
      <c r="R637" s="577"/>
      <c r="S637" s="577"/>
      <c r="T637" s="577"/>
      <c r="U637" s="577"/>
      <c r="V637" s="577"/>
      <c r="W637" s="577"/>
      <c r="X637" s="577"/>
      <c r="Y637" s="577"/>
      <c r="Z637" s="577"/>
    </row>
    <row r="638" spans="1:26" ht="12.75" customHeight="1">
      <c r="A638" s="577"/>
      <c r="B638" s="577"/>
      <c r="C638" s="577"/>
      <c r="D638" s="577"/>
      <c r="E638" s="577"/>
      <c r="F638" s="577"/>
      <c r="G638" s="577"/>
      <c r="H638" s="577"/>
      <c r="I638" s="577"/>
      <c r="J638" s="577"/>
      <c r="K638" s="577"/>
      <c r="L638" s="577"/>
      <c r="M638" s="577"/>
      <c r="N638" s="577"/>
      <c r="O638" s="577"/>
      <c r="P638" s="577"/>
      <c r="Q638" s="577"/>
      <c r="R638" s="577"/>
      <c r="S638" s="577"/>
      <c r="T638" s="577"/>
      <c r="U638" s="577"/>
      <c r="V638" s="577"/>
      <c r="W638" s="577"/>
      <c r="X638" s="577"/>
      <c r="Y638" s="577"/>
      <c r="Z638" s="577"/>
    </row>
    <row r="639" spans="1:26" ht="12.75" customHeight="1">
      <c r="A639" s="577"/>
      <c r="B639" s="577"/>
      <c r="C639" s="577"/>
      <c r="D639" s="577"/>
      <c r="E639" s="577"/>
      <c r="F639" s="577"/>
      <c r="G639" s="577"/>
      <c r="H639" s="577"/>
      <c r="I639" s="577"/>
      <c r="J639" s="577"/>
      <c r="K639" s="577"/>
      <c r="L639" s="577"/>
      <c r="M639" s="577"/>
      <c r="N639" s="577"/>
      <c r="O639" s="577"/>
      <c r="P639" s="577"/>
      <c r="Q639" s="577"/>
      <c r="R639" s="577"/>
      <c r="S639" s="577"/>
      <c r="T639" s="577"/>
      <c r="U639" s="577"/>
      <c r="V639" s="577"/>
      <c r="W639" s="577"/>
      <c r="X639" s="577"/>
      <c r="Y639" s="577"/>
      <c r="Z639" s="577"/>
    </row>
    <row r="640" spans="1:26" ht="12.75" customHeight="1">
      <c r="A640" s="577"/>
      <c r="B640" s="577"/>
      <c r="C640" s="577"/>
      <c r="D640" s="577"/>
      <c r="E640" s="577"/>
      <c r="F640" s="577"/>
      <c r="G640" s="577"/>
      <c r="H640" s="577"/>
      <c r="I640" s="577"/>
      <c r="J640" s="577"/>
      <c r="K640" s="577"/>
      <c r="L640" s="577"/>
      <c r="M640" s="577"/>
      <c r="N640" s="577"/>
      <c r="O640" s="577"/>
      <c r="P640" s="577"/>
      <c r="Q640" s="577"/>
      <c r="R640" s="577"/>
      <c r="S640" s="577"/>
      <c r="T640" s="577"/>
      <c r="U640" s="577"/>
      <c r="V640" s="577"/>
      <c r="W640" s="577"/>
      <c r="X640" s="577"/>
      <c r="Y640" s="577"/>
      <c r="Z640" s="577"/>
    </row>
    <row r="641" spans="1:26" ht="12.75" customHeight="1">
      <c r="A641" s="577"/>
      <c r="B641" s="577"/>
      <c r="C641" s="577"/>
      <c r="D641" s="577"/>
      <c r="E641" s="577"/>
      <c r="F641" s="577"/>
      <c r="G641" s="577"/>
      <c r="H641" s="577"/>
      <c r="I641" s="577"/>
      <c r="J641" s="577"/>
      <c r="K641" s="577"/>
      <c r="L641" s="577"/>
      <c r="M641" s="577"/>
      <c r="N641" s="577"/>
      <c r="O641" s="577"/>
      <c r="P641" s="577"/>
      <c r="Q641" s="577"/>
      <c r="R641" s="577"/>
      <c r="S641" s="577"/>
      <c r="T641" s="577"/>
      <c r="U641" s="577"/>
      <c r="V641" s="577"/>
      <c r="W641" s="577"/>
      <c r="X641" s="577"/>
      <c r="Y641" s="577"/>
      <c r="Z641" s="577"/>
    </row>
    <row r="642" spans="1:26" ht="12.75" customHeight="1">
      <c r="A642" s="577"/>
      <c r="B642" s="577"/>
      <c r="C642" s="577"/>
      <c r="D642" s="577"/>
      <c r="E642" s="577"/>
      <c r="F642" s="577"/>
      <c r="G642" s="577"/>
      <c r="H642" s="577"/>
      <c r="I642" s="577"/>
      <c r="J642" s="577"/>
      <c r="K642" s="577"/>
      <c r="L642" s="577"/>
      <c r="M642" s="577"/>
      <c r="N642" s="577"/>
      <c r="O642" s="577"/>
      <c r="P642" s="577"/>
      <c r="Q642" s="577"/>
      <c r="R642" s="577"/>
      <c r="S642" s="577"/>
      <c r="T642" s="577"/>
      <c r="U642" s="577"/>
      <c r="V642" s="577"/>
      <c r="W642" s="577"/>
      <c r="X642" s="577"/>
      <c r="Y642" s="577"/>
      <c r="Z642" s="577"/>
    </row>
    <row r="643" spans="1:26" ht="12.75" customHeight="1">
      <c r="A643" s="577"/>
      <c r="B643" s="577"/>
      <c r="C643" s="577"/>
      <c r="D643" s="577"/>
      <c r="E643" s="577"/>
      <c r="F643" s="577"/>
      <c r="G643" s="577"/>
      <c r="H643" s="577"/>
      <c r="I643" s="577"/>
      <c r="J643" s="577"/>
      <c r="K643" s="577"/>
      <c r="L643" s="577"/>
      <c r="M643" s="577"/>
      <c r="N643" s="577"/>
      <c r="O643" s="577"/>
      <c r="P643" s="577"/>
      <c r="Q643" s="577"/>
      <c r="R643" s="577"/>
      <c r="S643" s="577"/>
      <c r="T643" s="577"/>
      <c r="U643" s="577"/>
      <c r="V643" s="577"/>
      <c r="W643" s="577"/>
      <c r="X643" s="577"/>
      <c r="Y643" s="577"/>
      <c r="Z643" s="577"/>
    </row>
    <row r="644" spans="1:26" ht="12.75" customHeight="1">
      <c r="A644" s="577"/>
      <c r="B644" s="577"/>
      <c r="C644" s="577"/>
      <c r="D644" s="577"/>
      <c r="E644" s="577"/>
      <c r="F644" s="577"/>
      <c r="G644" s="577"/>
      <c r="H644" s="577"/>
      <c r="I644" s="577"/>
      <c r="J644" s="577"/>
      <c r="K644" s="577"/>
      <c r="L644" s="577"/>
      <c r="M644" s="577"/>
      <c r="N644" s="577"/>
      <c r="O644" s="577"/>
      <c r="P644" s="577"/>
      <c r="Q644" s="577"/>
      <c r="R644" s="577"/>
      <c r="S644" s="577"/>
      <c r="T644" s="577"/>
      <c r="U644" s="577"/>
      <c r="V644" s="577"/>
      <c r="W644" s="577"/>
      <c r="X644" s="577"/>
      <c r="Y644" s="577"/>
      <c r="Z644" s="577"/>
    </row>
    <row r="645" spans="1:26" ht="12.75" customHeight="1">
      <c r="A645" s="577"/>
      <c r="B645" s="577"/>
      <c r="C645" s="577"/>
      <c r="D645" s="577"/>
      <c r="E645" s="577"/>
      <c r="F645" s="577"/>
      <c r="G645" s="577"/>
      <c r="H645" s="577"/>
      <c r="I645" s="577"/>
      <c r="J645" s="577"/>
      <c r="K645" s="577"/>
      <c r="L645" s="577"/>
      <c r="M645" s="577"/>
      <c r="N645" s="577"/>
      <c r="O645" s="577"/>
      <c r="P645" s="577"/>
      <c r="Q645" s="577"/>
      <c r="R645" s="577"/>
      <c r="S645" s="577"/>
      <c r="T645" s="577"/>
      <c r="U645" s="577"/>
      <c r="V645" s="577"/>
      <c r="W645" s="577"/>
      <c r="X645" s="577"/>
      <c r="Y645" s="577"/>
      <c r="Z645" s="577"/>
    </row>
    <row r="646" spans="1:26" ht="12.75" customHeight="1">
      <c r="A646" s="577"/>
      <c r="B646" s="577"/>
      <c r="C646" s="577"/>
      <c r="D646" s="577"/>
      <c r="E646" s="577"/>
      <c r="F646" s="577"/>
      <c r="G646" s="577"/>
      <c r="H646" s="577"/>
      <c r="I646" s="577"/>
      <c r="J646" s="577"/>
      <c r="K646" s="577"/>
      <c r="L646" s="577"/>
      <c r="M646" s="577"/>
      <c r="N646" s="577"/>
      <c r="O646" s="577"/>
      <c r="P646" s="577"/>
      <c r="Q646" s="577"/>
      <c r="R646" s="577"/>
      <c r="S646" s="577"/>
      <c r="T646" s="577"/>
      <c r="U646" s="577"/>
      <c r="V646" s="577"/>
      <c r="W646" s="577"/>
      <c r="X646" s="577"/>
      <c r="Y646" s="577"/>
      <c r="Z646" s="577"/>
    </row>
    <row r="647" spans="1:26" ht="12.75" customHeight="1">
      <c r="A647" s="577"/>
      <c r="B647" s="577"/>
      <c r="C647" s="577"/>
      <c r="D647" s="577"/>
      <c r="E647" s="577"/>
      <c r="F647" s="577"/>
      <c r="G647" s="577"/>
      <c r="H647" s="577"/>
      <c r="I647" s="577"/>
      <c r="J647" s="577"/>
      <c r="K647" s="577"/>
      <c r="L647" s="577"/>
      <c r="M647" s="577"/>
      <c r="N647" s="577"/>
      <c r="O647" s="577"/>
      <c r="P647" s="577"/>
      <c r="Q647" s="577"/>
      <c r="R647" s="577"/>
      <c r="S647" s="577"/>
      <c r="T647" s="577"/>
      <c r="U647" s="577"/>
      <c r="V647" s="577"/>
      <c r="W647" s="577"/>
      <c r="X647" s="577"/>
      <c r="Y647" s="577"/>
      <c r="Z647" s="577"/>
    </row>
    <row r="648" spans="1:26" ht="12.75" customHeight="1">
      <c r="A648" s="577"/>
      <c r="B648" s="577"/>
      <c r="C648" s="577"/>
      <c r="D648" s="577"/>
      <c r="E648" s="577"/>
      <c r="F648" s="577"/>
      <c r="G648" s="577"/>
      <c r="H648" s="577"/>
      <c r="I648" s="577"/>
      <c r="J648" s="577"/>
      <c r="K648" s="577"/>
      <c r="L648" s="577"/>
      <c r="M648" s="577"/>
      <c r="N648" s="577"/>
      <c r="O648" s="577"/>
      <c r="P648" s="577"/>
      <c r="Q648" s="577"/>
      <c r="R648" s="577"/>
      <c r="S648" s="577"/>
      <c r="T648" s="577"/>
      <c r="U648" s="577"/>
      <c r="V648" s="577"/>
      <c r="W648" s="577"/>
      <c r="X648" s="577"/>
      <c r="Y648" s="577"/>
      <c r="Z648" s="577"/>
    </row>
    <row r="649" spans="1:26" ht="12.75" customHeight="1">
      <c r="A649" s="577"/>
      <c r="B649" s="577"/>
      <c r="C649" s="577"/>
      <c r="D649" s="577"/>
      <c r="E649" s="577"/>
      <c r="F649" s="577"/>
      <c r="G649" s="577"/>
      <c r="H649" s="577"/>
      <c r="I649" s="577"/>
      <c r="J649" s="577"/>
      <c r="K649" s="577"/>
      <c r="L649" s="577"/>
      <c r="M649" s="577"/>
      <c r="N649" s="577"/>
      <c r="O649" s="577"/>
      <c r="P649" s="577"/>
      <c r="Q649" s="577"/>
      <c r="R649" s="577"/>
      <c r="S649" s="577"/>
      <c r="T649" s="577"/>
      <c r="U649" s="577"/>
      <c r="V649" s="577"/>
      <c r="W649" s="577"/>
      <c r="X649" s="577"/>
      <c r="Y649" s="577"/>
      <c r="Z649" s="577"/>
    </row>
    <row r="650" spans="1:26" ht="12.75" customHeight="1">
      <c r="A650" s="577"/>
      <c r="B650" s="577"/>
      <c r="C650" s="577"/>
      <c r="D650" s="577"/>
      <c r="E650" s="577"/>
      <c r="F650" s="577"/>
      <c r="G650" s="577"/>
      <c r="H650" s="577"/>
      <c r="I650" s="577"/>
      <c r="J650" s="577"/>
      <c r="K650" s="577"/>
      <c r="L650" s="577"/>
      <c r="M650" s="577"/>
      <c r="N650" s="577"/>
      <c r="O650" s="577"/>
      <c r="P650" s="577"/>
      <c r="Q650" s="577"/>
      <c r="R650" s="577"/>
      <c r="S650" s="577"/>
      <c r="T650" s="577"/>
      <c r="U650" s="577"/>
      <c r="V650" s="577"/>
      <c r="W650" s="577"/>
      <c r="X650" s="577"/>
      <c r="Y650" s="577"/>
      <c r="Z650" s="577"/>
    </row>
    <row r="651" spans="1:26" ht="12.75" customHeight="1">
      <c r="A651" s="577"/>
      <c r="B651" s="577"/>
      <c r="C651" s="577"/>
      <c r="D651" s="577"/>
      <c r="E651" s="577"/>
      <c r="F651" s="577"/>
      <c r="G651" s="577"/>
      <c r="H651" s="577"/>
      <c r="I651" s="577"/>
      <c r="J651" s="577"/>
      <c r="K651" s="577"/>
      <c r="L651" s="577"/>
      <c r="M651" s="577"/>
      <c r="N651" s="577"/>
      <c r="O651" s="577"/>
      <c r="P651" s="577"/>
      <c r="Q651" s="577"/>
      <c r="R651" s="577"/>
      <c r="S651" s="577"/>
      <c r="T651" s="577"/>
      <c r="U651" s="577"/>
      <c r="V651" s="577"/>
      <c r="W651" s="577"/>
      <c r="X651" s="577"/>
      <c r="Y651" s="577"/>
      <c r="Z651" s="577"/>
    </row>
    <row r="652" spans="1:26" ht="12.75" customHeight="1">
      <c r="A652" s="577"/>
      <c r="B652" s="577"/>
      <c r="C652" s="577"/>
      <c r="D652" s="577"/>
      <c r="E652" s="577"/>
      <c r="F652" s="577"/>
      <c r="G652" s="577"/>
      <c r="H652" s="577"/>
      <c r="I652" s="577"/>
      <c r="J652" s="577"/>
      <c r="K652" s="577"/>
      <c r="L652" s="577"/>
      <c r="M652" s="577"/>
      <c r="N652" s="577"/>
      <c r="O652" s="577"/>
      <c r="P652" s="577"/>
      <c r="Q652" s="577"/>
      <c r="R652" s="577"/>
      <c r="S652" s="577"/>
      <c r="T652" s="577"/>
      <c r="U652" s="577"/>
      <c r="V652" s="577"/>
      <c r="W652" s="577"/>
      <c r="X652" s="577"/>
      <c r="Y652" s="577"/>
      <c r="Z652" s="577"/>
    </row>
    <row r="653" spans="1:26" ht="12.75" customHeight="1">
      <c r="A653" s="577"/>
      <c r="B653" s="577"/>
      <c r="C653" s="577"/>
      <c r="D653" s="577"/>
      <c r="E653" s="577"/>
      <c r="F653" s="577"/>
      <c r="G653" s="577"/>
      <c r="H653" s="577"/>
      <c r="I653" s="577"/>
      <c r="J653" s="577"/>
      <c r="K653" s="577"/>
      <c r="L653" s="577"/>
      <c r="M653" s="577"/>
      <c r="N653" s="577"/>
      <c r="O653" s="577"/>
      <c r="P653" s="577"/>
      <c r="Q653" s="577"/>
      <c r="R653" s="577"/>
      <c r="S653" s="577"/>
      <c r="T653" s="577"/>
      <c r="U653" s="577"/>
      <c r="V653" s="577"/>
      <c r="W653" s="577"/>
      <c r="X653" s="577"/>
      <c r="Y653" s="577"/>
      <c r="Z653" s="577"/>
    </row>
    <row r="654" spans="1:26" ht="12.75" customHeight="1">
      <c r="A654" s="577"/>
      <c r="B654" s="577"/>
      <c r="C654" s="577"/>
      <c r="D654" s="577"/>
      <c r="E654" s="577"/>
      <c r="F654" s="577"/>
      <c r="G654" s="577"/>
      <c r="H654" s="577"/>
      <c r="I654" s="577"/>
      <c r="J654" s="577"/>
      <c r="K654" s="577"/>
      <c r="L654" s="577"/>
      <c r="M654" s="577"/>
      <c r="N654" s="577"/>
      <c r="O654" s="577"/>
      <c r="P654" s="577"/>
      <c r="Q654" s="577"/>
      <c r="R654" s="577"/>
      <c r="S654" s="577"/>
      <c r="T654" s="577"/>
      <c r="U654" s="577"/>
      <c r="V654" s="577"/>
      <c r="W654" s="577"/>
      <c r="X654" s="577"/>
      <c r="Y654" s="577"/>
      <c r="Z654" s="577"/>
    </row>
    <row r="655" spans="1:26" ht="12.75" customHeight="1">
      <c r="A655" s="577"/>
      <c r="B655" s="577"/>
      <c r="C655" s="577"/>
      <c r="D655" s="577"/>
      <c r="E655" s="577"/>
      <c r="F655" s="577"/>
      <c r="G655" s="577"/>
      <c r="H655" s="577"/>
      <c r="I655" s="577"/>
      <c r="J655" s="577"/>
      <c r="K655" s="577"/>
      <c r="L655" s="577"/>
      <c r="M655" s="577"/>
      <c r="N655" s="577"/>
      <c r="O655" s="577"/>
      <c r="P655" s="577"/>
      <c r="Q655" s="577"/>
      <c r="R655" s="577"/>
      <c r="S655" s="577"/>
      <c r="T655" s="577"/>
      <c r="U655" s="577"/>
      <c r="V655" s="577"/>
      <c r="W655" s="577"/>
      <c r="X655" s="577"/>
      <c r="Y655" s="577"/>
      <c r="Z655" s="577"/>
    </row>
    <row r="656" spans="1:26" ht="12.75" customHeight="1">
      <c r="A656" s="577"/>
      <c r="B656" s="577"/>
      <c r="C656" s="577"/>
      <c r="D656" s="577"/>
      <c r="E656" s="577"/>
      <c r="F656" s="577"/>
      <c r="G656" s="577"/>
      <c r="H656" s="577"/>
      <c r="I656" s="577"/>
      <c r="J656" s="577"/>
      <c r="K656" s="577"/>
      <c r="L656" s="577"/>
      <c r="M656" s="577"/>
      <c r="N656" s="577"/>
      <c r="O656" s="577"/>
      <c r="P656" s="577"/>
      <c r="Q656" s="577"/>
      <c r="R656" s="577"/>
      <c r="S656" s="577"/>
      <c r="T656" s="577"/>
      <c r="U656" s="577"/>
      <c r="V656" s="577"/>
      <c r="W656" s="577"/>
      <c r="X656" s="577"/>
      <c r="Y656" s="577"/>
      <c r="Z656" s="577"/>
    </row>
    <row r="657" spans="1:26" ht="12.75" customHeight="1">
      <c r="A657" s="577"/>
      <c r="B657" s="577"/>
      <c r="C657" s="577"/>
      <c r="D657" s="577"/>
      <c r="E657" s="577"/>
      <c r="F657" s="577"/>
      <c r="G657" s="577"/>
      <c r="H657" s="577"/>
      <c r="I657" s="577"/>
      <c r="J657" s="577"/>
      <c r="K657" s="577"/>
      <c r="L657" s="577"/>
      <c r="M657" s="577"/>
      <c r="N657" s="577"/>
      <c r="O657" s="577"/>
      <c r="P657" s="577"/>
      <c r="Q657" s="577"/>
      <c r="R657" s="577"/>
      <c r="S657" s="577"/>
      <c r="T657" s="577"/>
      <c r="U657" s="577"/>
      <c r="V657" s="577"/>
      <c r="W657" s="577"/>
      <c r="X657" s="577"/>
      <c r="Y657" s="577"/>
      <c r="Z657" s="577"/>
    </row>
    <row r="658" spans="1:26" ht="12.75" customHeight="1">
      <c r="A658" s="577"/>
      <c r="B658" s="577"/>
      <c r="C658" s="577"/>
      <c r="D658" s="577"/>
      <c r="E658" s="577"/>
      <c r="F658" s="577"/>
      <c r="G658" s="577"/>
      <c r="H658" s="577"/>
      <c r="I658" s="577"/>
      <c r="J658" s="577"/>
      <c r="K658" s="577"/>
      <c r="L658" s="577"/>
      <c r="M658" s="577"/>
      <c r="N658" s="577"/>
      <c r="O658" s="577"/>
      <c r="P658" s="577"/>
      <c r="Q658" s="577"/>
      <c r="R658" s="577"/>
      <c r="S658" s="577"/>
      <c r="T658" s="577"/>
      <c r="U658" s="577"/>
      <c r="V658" s="577"/>
      <c r="W658" s="577"/>
      <c r="X658" s="577"/>
      <c r="Y658" s="577"/>
      <c r="Z658" s="577"/>
    </row>
    <row r="659" spans="1:26" ht="12.75" customHeight="1">
      <c r="A659" s="577"/>
      <c r="B659" s="577"/>
      <c r="C659" s="577"/>
      <c r="D659" s="577"/>
      <c r="E659" s="577"/>
      <c r="F659" s="577"/>
      <c r="G659" s="577"/>
      <c r="H659" s="577"/>
      <c r="I659" s="577"/>
      <c r="J659" s="577"/>
      <c r="K659" s="577"/>
      <c r="L659" s="577"/>
      <c r="M659" s="577"/>
      <c r="N659" s="577"/>
      <c r="O659" s="577"/>
      <c r="P659" s="577"/>
      <c r="Q659" s="577"/>
      <c r="R659" s="577"/>
      <c r="S659" s="577"/>
      <c r="T659" s="577"/>
      <c r="U659" s="577"/>
      <c r="V659" s="577"/>
      <c r="W659" s="577"/>
      <c r="X659" s="577"/>
      <c r="Y659" s="577"/>
      <c r="Z659" s="577"/>
    </row>
    <row r="660" spans="1:26" ht="12.75" customHeight="1">
      <c r="A660" s="577"/>
      <c r="B660" s="577"/>
      <c r="C660" s="577"/>
      <c r="D660" s="577"/>
      <c r="E660" s="577"/>
      <c r="F660" s="577"/>
      <c r="G660" s="577"/>
      <c r="H660" s="577"/>
      <c r="I660" s="577"/>
      <c r="J660" s="577"/>
      <c r="K660" s="577"/>
      <c r="L660" s="577"/>
      <c r="M660" s="577"/>
      <c r="N660" s="577"/>
      <c r="O660" s="577"/>
      <c r="P660" s="577"/>
      <c r="Q660" s="577"/>
      <c r="R660" s="577"/>
      <c r="S660" s="577"/>
      <c r="T660" s="577"/>
      <c r="U660" s="577"/>
      <c r="V660" s="577"/>
      <c r="W660" s="577"/>
      <c r="X660" s="577"/>
      <c r="Y660" s="577"/>
      <c r="Z660" s="577"/>
    </row>
    <row r="661" spans="1:26" ht="12.75" customHeight="1">
      <c r="A661" s="577"/>
      <c r="B661" s="577"/>
      <c r="C661" s="577"/>
      <c r="D661" s="577"/>
      <c r="E661" s="577"/>
      <c r="F661" s="577"/>
      <c r="G661" s="577"/>
      <c r="H661" s="577"/>
      <c r="I661" s="577"/>
      <c r="J661" s="577"/>
      <c r="K661" s="577"/>
      <c r="L661" s="577"/>
      <c r="M661" s="577"/>
      <c r="N661" s="577"/>
      <c r="O661" s="577"/>
      <c r="P661" s="577"/>
      <c r="Q661" s="577"/>
      <c r="R661" s="577"/>
      <c r="S661" s="577"/>
      <c r="T661" s="577"/>
      <c r="U661" s="577"/>
      <c r="V661" s="577"/>
      <c r="W661" s="577"/>
      <c r="X661" s="577"/>
      <c r="Y661" s="577"/>
      <c r="Z661" s="577"/>
    </row>
    <row r="662" spans="1:26" ht="12.75" customHeight="1">
      <c r="A662" s="577"/>
      <c r="B662" s="577"/>
      <c r="C662" s="577"/>
      <c r="D662" s="577"/>
      <c r="E662" s="577"/>
      <c r="F662" s="577"/>
      <c r="G662" s="577"/>
      <c r="H662" s="577"/>
      <c r="I662" s="577"/>
      <c r="J662" s="577"/>
      <c r="K662" s="577"/>
      <c r="L662" s="577"/>
      <c r="M662" s="577"/>
      <c r="N662" s="577"/>
      <c r="O662" s="577"/>
      <c r="P662" s="577"/>
      <c r="Q662" s="577"/>
      <c r="R662" s="577"/>
      <c r="S662" s="577"/>
      <c r="T662" s="577"/>
      <c r="U662" s="577"/>
      <c r="V662" s="577"/>
      <c r="W662" s="577"/>
      <c r="X662" s="577"/>
      <c r="Y662" s="577"/>
      <c r="Z662" s="577"/>
    </row>
    <row r="663" spans="1:26" ht="12.75" customHeight="1">
      <c r="A663" s="577"/>
      <c r="B663" s="577"/>
      <c r="C663" s="577"/>
      <c r="D663" s="577"/>
      <c r="E663" s="577"/>
      <c r="F663" s="577"/>
      <c r="G663" s="577"/>
      <c r="H663" s="577"/>
      <c r="I663" s="577"/>
      <c r="J663" s="577"/>
      <c r="K663" s="577"/>
      <c r="L663" s="577"/>
      <c r="M663" s="577"/>
      <c r="N663" s="577"/>
      <c r="O663" s="577"/>
      <c r="P663" s="577"/>
      <c r="Q663" s="577"/>
      <c r="R663" s="577"/>
      <c r="S663" s="577"/>
      <c r="T663" s="577"/>
      <c r="U663" s="577"/>
      <c r="V663" s="577"/>
      <c r="W663" s="577"/>
      <c r="X663" s="577"/>
      <c r="Y663" s="577"/>
      <c r="Z663" s="577"/>
    </row>
    <row r="664" spans="1:26" ht="12.75" customHeight="1">
      <c r="A664" s="577"/>
      <c r="B664" s="577"/>
      <c r="C664" s="577"/>
      <c r="D664" s="577"/>
      <c r="E664" s="577"/>
      <c r="F664" s="577"/>
      <c r="G664" s="577"/>
      <c r="H664" s="577"/>
      <c r="I664" s="577"/>
      <c r="J664" s="577"/>
      <c r="K664" s="577"/>
      <c r="L664" s="577"/>
      <c r="M664" s="577"/>
      <c r="N664" s="577"/>
      <c r="O664" s="577"/>
      <c r="P664" s="577"/>
      <c r="Q664" s="577"/>
      <c r="R664" s="577"/>
      <c r="S664" s="577"/>
      <c r="T664" s="577"/>
      <c r="U664" s="577"/>
      <c r="V664" s="577"/>
      <c r="W664" s="577"/>
      <c r="X664" s="577"/>
      <c r="Y664" s="577"/>
      <c r="Z664" s="577"/>
    </row>
    <row r="665" spans="1:26" ht="12.75" customHeight="1">
      <c r="A665" s="577"/>
      <c r="B665" s="577"/>
      <c r="C665" s="577"/>
      <c r="D665" s="577"/>
      <c r="E665" s="577"/>
      <c r="F665" s="577"/>
      <c r="G665" s="577"/>
      <c r="H665" s="577"/>
      <c r="I665" s="577"/>
      <c r="J665" s="577"/>
      <c r="K665" s="577"/>
      <c r="L665" s="577"/>
      <c r="M665" s="577"/>
      <c r="N665" s="577"/>
      <c r="O665" s="577"/>
      <c r="P665" s="577"/>
      <c r="Q665" s="577"/>
      <c r="R665" s="577"/>
      <c r="S665" s="577"/>
      <c r="T665" s="577"/>
      <c r="U665" s="577"/>
      <c r="V665" s="577"/>
      <c r="W665" s="577"/>
      <c r="X665" s="577"/>
      <c r="Y665" s="577"/>
      <c r="Z665" s="577"/>
    </row>
    <row r="666" spans="1:26" ht="12.75" customHeight="1">
      <c r="A666" s="577"/>
      <c r="B666" s="577"/>
      <c r="C666" s="577"/>
      <c r="D666" s="577"/>
      <c r="E666" s="577"/>
      <c r="F666" s="577"/>
      <c r="G666" s="577"/>
      <c r="H666" s="577"/>
      <c r="I666" s="577"/>
      <c r="J666" s="577"/>
      <c r="K666" s="577"/>
      <c r="L666" s="577"/>
      <c r="M666" s="577"/>
      <c r="N666" s="577"/>
      <c r="O666" s="577"/>
      <c r="P666" s="577"/>
      <c r="Q666" s="577"/>
      <c r="R666" s="577"/>
      <c r="S666" s="577"/>
      <c r="T666" s="577"/>
      <c r="U666" s="577"/>
      <c r="V666" s="577"/>
      <c r="W666" s="577"/>
      <c r="X666" s="577"/>
      <c r="Y666" s="577"/>
      <c r="Z666" s="577"/>
    </row>
    <row r="667" spans="1:26" ht="12.75" customHeight="1">
      <c r="A667" s="577"/>
      <c r="B667" s="577"/>
      <c r="C667" s="577"/>
      <c r="D667" s="577"/>
      <c r="E667" s="577"/>
      <c r="F667" s="577"/>
      <c r="G667" s="577"/>
      <c r="H667" s="577"/>
      <c r="I667" s="577"/>
      <c r="J667" s="577"/>
      <c r="K667" s="577"/>
      <c r="L667" s="577"/>
      <c r="M667" s="577"/>
      <c r="N667" s="577"/>
      <c r="O667" s="577"/>
      <c r="P667" s="577"/>
      <c r="Q667" s="577"/>
      <c r="R667" s="577"/>
      <c r="S667" s="577"/>
      <c r="T667" s="577"/>
      <c r="U667" s="577"/>
      <c r="V667" s="577"/>
      <c r="W667" s="577"/>
      <c r="X667" s="577"/>
      <c r="Y667" s="577"/>
      <c r="Z667" s="577"/>
    </row>
    <row r="668" spans="1:26" ht="12.75" customHeight="1">
      <c r="A668" s="577"/>
      <c r="B668" s="577"/>
      <c r="C668" s="577"/>
      <c r="D668" s="577"/>
      <c r="E668" s="577"/>
      <c r="F668" s="577"/>
      <c r="G668" s="577"/>
      <c r="H668" s="577"/>
      <c r="I668" s="577"/>
      <c r="J668" s="577"/>
      <c r="K668" s="577"/>
      <c r="L668" s="577"/>
      <c r="M668" s="577"/>
      <c r="N668" s="577"/>
      <c r="O668" s="577"/>
      <c r="P668" s="577"/>
      <c r="Q668" s="577"/>
      <c r="R668" s="577"/>
      <c r="S668" s="577"/>
      <c r="T668" s="577"/>
      <c r="U668" s="577"/>
      <c r="V668" s="577"/>
      <c r="W668" s="577"/>
      <c r="X668" s="577"/>
      <c r="Y668" s="577"/>
      <c r="Z668" s="577"/>
    </row>
    <row r="669" spans="1:26" ht="12.75" customHeight="1">
      <c r="A669" s="577"/>
      <c r="B669" s="577"/>
      <c r="C669" s="577"/>
      <c r="D669" s="577"/>
      <c r="E669" s="577"/>
      <c r="F669" s="577"/>
      <c r="G669" s="577"/>
      <c r="H669" s="577"/>
      <c r="I669" s="577"/>
      <c r="J669" s="577"/>
      <c r="K669" s="577"/>
      <c r="L669" s="577"/>
      <c r="M669" s="577"/>
      <c r="N669" s="577"/>
      <c r="O669" s="577"/>
      <c r="P669" s="577"/>
      <c r="Q669" s="577"/>
      <c r="R669" s="577"/>
      <c r="S669" s="577"/>
      <c r="T669" s="577"/>
      <c r="U669" s="577"/>
      <c r="V669" s="577"/>
      <c r="W669" s="577"/>
      <c r="X669" s="577"/>
      <c r="Y669" s="577"/>
      <c r="Z669" s="577"/>
    </row>
    <row r="670" spans="1:26" ht="12.75" customHeight="1">
      <c r="A670" s="577"/>
      <c r="B670" s="577"/>
      <c r="C670" s="577"/>
      <c r="D670" s="577"/>
      <c r="E670" s="577"/>
      <c r="F670" s="577"/>
      <c r="G670" s="577"/>
      <c r="H670" s="577"/>
      <c r="I670" s="577"/>
      <c r="J670" s="577"/>
      <c r="K670" s="577"/>
      <c r="L670" s="577"/>
      <c r="M670" s="577"/>
      <c r="N670" s="577"/>
      <c r="O670" s="577"/>
      <c r="P670" s="577"/>
      <c r="Q670" s="577"/>
      <c r="R670" s="577"/>
      <c r="S670" s="577"/>
      <c r="T670" s="577"/>
      <c r="U670" s="577"/>
      <c r="V670" s="577"/>
      <c r="W670" s="577"/>
      <c r="X670" s="577"/>
      <c r="Y670" s="577"/>
      <c r="Z670" s="577"/>
    </row>
    <row r="671" spans="1:26" ht="12.75" customHeight="1">
      <c r="A671" s="577"/>
      <c r="B671" s="577"/>
      <c r="C671" s="577"/>
      <c r="D671" s="577"/>
      <c r="E671" s="577"/>
      <c r="F671" s="577"/>
      <c r="G671" s="577"/>
      <c r="H671" s="577"/>
      <c r="I671" s="577"/>
      <c r="J671" s="577"/>
      <c r="K671" s="577"/>
      <c r="L671" s="577"/>
      <c r="M671" s="577"/>
      <c r="N671" s="577"/>
      <c r="O671" s="577"/>
      <c r="P671" s="577"/>
      <c r="Q671" s="577"/>
      <c r="R671" s="577"/>
      <c r="S671" s="577"/>
      <c r="T671" s="577"/>
      <c r="U671" s="577"/>
      <c r="V671" s="577"/>
      <c r="W671" s="577"/>
      <c r="X671" s="577"/>
      <c r="Y671" s="577"/>
      <c r="Z671" s="577"/>
    </row>
    <row r="672" spans="1:26" ht="12.75" customHeight="1">
      <c r="A672" s="577"/>
      <c r="B672" s="577"/>
      <c r="C672" s="577"/>
      <c r="D672" s="577"/>
      <c r="E672" s="577"/>
      <c r="F672" s="577"/>
      <c r="G672" s="577"/>
      <c r="H672" s="577"/>
      <c r="I672" s="577"/>
      <c r="J672" s="577"/>
      <c r="K672" s="577"/>
      <c r="L672" s="577"/>
      <c r="M672" s="577"/>
      <c r="N672" s="577"/>
      <c r="O672" s="577"/>
      <c r="P672" s="577"/>
      <c r="Q672" s="577"/>
      <c r="R672" s="577"/>
      <c r="S672" s="577"/>
      <c r="T672" s="577"/>
      <c r="U672" s="577"/>
      <c r="V672" s="577"/>
      <c r="W672" s="577"/>
      <c r="X672" s="577"/>
      <c r="Y672" s="577"/>
      <c r="Z672" s="577"/>
    </row>
    <row r="673" spans="1:26" ht="12.75" customHeight="1">
      <c r="A673" s="577"/>
      <c r="B673" s="577"/>
      <c r="C673" s="577"/>
      <c r="D673" s="577"/>
      <c r="E673" s="577"/>
      <c r="F673" s="577"/>
      <c r="G673" s="577"/>
      <c r="H673" s="577"/>
      <c r="I673" s="577"/>
      <c r="J673" s="577"/>
      <c r="K673" s="577"/>
      <c r="L673" s="577"/>
      <c r="M673" s="577"/>
      <c r="N673" s="577"/>
      <c r="O673" s="577"/>
      <c r="P673" s="577"/>
      <c r="Q673" s="577"/>
      <c r="R673" s="577"/>
      <c r="S673" s="577"/>
      <c r="T673" s="577"/>
      <c r="U673" s="577"/>
      <c r="V673" s="577"/>
      <c r="W673" s="577"/>
      <c r="X673" s="577"/>
      <c r="Y673" s="577"/>
      <c r="Z673" s="577"/>
    </row>
    <row r="674" spans="1:26" ht="12.75" customHeight="1">
      <c r="A674" s="577"/>
      <c r="B674" s="577"/>
      <c r="C674" s="577"/>
      <c r="D674" s="577"/>
      <c r="E674" s="577"/>
      <c r="F674" s="577"/>
      <c r="G674" s="577"/>
      <c r="H674" s="577"/>
      <c r="I674" s="577"/>
      <c r="J674" s="577"/>
      <c r="K674" s="577"/>
      <c r="L674" s="577"/>
      <c r="M674" s="577"/>
      <c r="N674" s="577"/>
      <c r="O674" s="577"/>
      <c r="P674" s="577"/>
      <c r="Q674" s="577"/>
      <c r="R674" s="577"/>
      <c r="S674" s="577"/>
      <c r="T674" s="577"/>
      <c r="U674" s="577"/>
      <c r="V674" s="577"/>
      <c r="W674" s="577"/>
      <c r="X674" s="577"/>
      <c r="Y674" s="577"/>
      <c r="Z674" s="577"/>
    </row>
    <row r="675" spans="1:26" ht="12.75" customHeight="1">
      <c r="A675" s="577"/>
      <c r="B675" s="577"/>
      <c r="C675" s="577"/>
      <c r="D675" s="577"/>
      <c r="E675" s="577"/>
      <c r="F675" s="577"/>
      <c r="G675" s="577"/>
      <c r="H675" s="577"/>
      <c r="I675" s="577"/>
      <c r="J675" s="577"/>
      <c r="K675" s="577"/>
      <c r="L675" s="577"/>
      <c r="M675" s="577"/>
      <c r="N675" s="577"/>
      <c r="O675" s="577"/>
      <c r="P675" s="577"/>
      <c r="Q675" s="577"/>
      <c r="R675" s="577"/>
      <c r="S675" s="577"/>
      <c r="T675" s="577"/>
      <c r="U675" s="577"/>
      <c r="V675" s="577"/>
      <c r="W675" s="577"/>
      <c r="X675" s="577"/>
      <c r="Y675" s="577"/>
      <c r="Z675" s="577"/>
    </row>
    <row r="676" spans="1:26" ht="12.75" customHeight="1">
      <c r="A676" s="577"/>
      <c r="B676" s="577"/>
      <c r="C676" s="577"/>
      <c r="D676" s="577"/>
      <c r="E676" s="577"/>
      <c r="F676" s="577"/>
      <c r="G676" s="577"/>
      <c r="H676" s="577"/>
      <c r="I676" s="577"/>
      <c r="J676" s="577"/>
      <c r="K676" s="577"/>
      <c r="L676" s="577"/>
      <c r="M676" s="577"/>
      <c r="N676" s="577"/>
      <c r="O676" s="577"/>
      <c r="P676" s="577"/>
      <c r="Q676" s="577"/>
      <c r="R676" s="577"/>
      <c r="S676" s="577"/>
      <c r="T676" s="577"/>
      <c r="U676" s="577"/>
      <c r="V676" s="577"/>
      <c r="W676" s="577"/>
      <c r="X676" s="577"/>
      <c r="Y676" s="577"/>
      <c r="Z676" s="577"/>
    </row>
    <row r="677" spans="1:26" ht="12.75" customHeight="1">
      <c r="A677" s="577"/>
      <c r="B677" s="577"/>
      <c r="C677" s="577"/>
      <c r="D677" s="577"/>
      <c r="E677" s="577"/>
      <c r="F677" s="577"/>
      <c r="G677" s="577"/>
      <c r="H677" s="577"/>
      <c r="I677" s="577"/>
      <c r="J677" s="577"/>
      <c r="K677" s="577"/>
      <c r="L677" s="577"/>
      <c r="M677" s="577"/>
      <c r="N677" s="577"/>
      <c r="O677" s="577"/>
      <c r="P677" s="577"/>
      <c r="Q677" s="577"/>
      <c r="R677" s="577"/>
      <c r="S677" s="577"/>
      <c r="T677" s="577"/>
      <c r="U677" s="577"/>
      <c r="V677" s="577"/>
      <c r="W677" s="577"/>
      <c r="X677" s="577"/>
      <c r="Y677" s="577"/>
      <c r="Z677" s="577"/>
    </row>
    <row r="678" spans="1:26" ht="12.75" customHeight="1">
      <c r="A678" s="577"/>
      <c r="B678" s="577"/>
      <c r="C678" s="577"/>
      <c r="D678" s="577"/>
      <c r="E678" s="577"/>
      <c r="F678" s="577"/>
      <c r="G678" s="577"/>
      <c r="H678" s="577"/>
      <c r="I678" s="577"/>
      <c r="J678" s="577"/>
      <c r="K678" s="577"/>
      <c r="L678" s="577"/>
      <c r="M678" s="577"/>
      <c r="N678" s="577"/>
      <c r="O678" s="577"/>
      <c r="P678" s="577"/>
      <c r="Q678" s="577"/>
      <c r="R678" s="577"/>
      <c r="S678" s="577"/>
      <c r="T678" s="577"/>
      <c r="U678" s="577"/>
      <c r="V678" s="577"/>
      <c r="W678" s="577"/>
      <c r="X678" s="577"/>
      <c r="Y678" s="577"/>
      <c r="Z678" s="577"/>
    </row>
    <row r="679" spans="1:26" ht="12.75" customHeight="1">
      <c r="A679" s="577"/>
      <c r="B679" s="577"/>
      <c r="C679" s="577"/>
      <c r="D679" s="577"/>
      <c r="E679" s="577"/>
      <c r="F679" s="577"/>
      <c r="G679" s="577"/>
      <c r="H679" s="577"/>
      <c r="I679" s="577"/>
      <c r="J679" s="577"/>
      <c r="K679" s="577"/>
      <c r="L679" s="577"/>
      <c r="M679" s="577"/>
      <c r="N679" s="577"/>
      <c r="O679" s="577"/>
      <c r="P679" s="577"/>
      <c r="Q679" s="577"/>
      <c r="R679" s="577"/>
      <c r="S679" s="577"/>
      <c r="T679" s="577"/>
      <c r="U679" s="577"/>
      <c r="V679" s="577"/>
      <c r="W679" s="577"/>
      <c r="X679" s="577"/>
      <c r="Y679" s="577"/>
      <c r="Z679" s="577"/>
    </row>
    <row r="680" spans="1:26" ht="12.75" customHeight="1">
      <c r="A680" s="577"/>
      <c r="B680" s="577"/>
      <c r="C680" s="577"/>
      <c r="D680" s="577"/>
      <c r="E680" s="577"/>
      <c r="F680" s="577"/>
      <c r="G680" s="577"/>
      <c r="H680" s="577"/>
      <c r="I680" s="577"/>
      <c r="J680" s="577"/>
      <c r="K680" s="577"/>
      <c r="L680" s="577"/>
      <c r="M680" s="577"/>
      <c r="N680" s="577"/>
      <c r="O680" s="577"/>
      <c r="P680" s="577"/>
      <c r="Q680" s="577"/>
      <c r="R680" s="577"/>
      <c r="S680" s="577"/>
      <c r="T680" s="577"/>
      <c r="U680" s="577"/>
      <c r="V680" s="577"/>
      <c r="W680" s="577"/>
      <c r="X680" s="577"/>
      <c r="Y680" s="577"/>
      <c r="Z680" s="577"/>
    </row>
    <row r="681" spans="1:26" ht="12.75" customHeight="1">
      <c r="A681" s="577"/>
      <c r="B681" s="577"/>
      <c r="C681" s="577"/>
      <c r="D681" s="577"/>
      <c r="E681" s="577"/>
      <c r="F681" s="577"/>
      <c r="G681" s="577"/>
      <c r="H681" s="577"/>
      <c r="I681" s="577"/>
      <c r="J681" s="577"/>
      <c r="K681" s="577"/>
      <c r="L681" s="577"/>
      <c r="M681" s="577"/>
      <c r="N681" s="577"/>
      <c r="O681" s="577"/>
      <c r="P681" s="577"/>
      <c r="Q681" s="577"/>
      <c r="R681" s="577"/>
      <c r="S681" s="577"/>
      <c r="T681" s="577"/>
      <c r="U681" s="577"/>
      <c r="V681" s="577"/>
      <c r="W681" s="577"/>
      <c r="X681" s="577"/>
      <c r="Y681" s="577"/>
      <c r="Z681" s="577"/>
    </row>
    <row r="682" spans="1:26" ht="12.75" customHeight="1">
      <c r="A682" s="577"/>
      <c r="B682" s="577"/>
      <c r="C682" s="577"/>
      <c r="D682" s="577"/>
      <c r="E682" s="577"/>
      <c r="F682" s="577"/>
      <c r="G682" s="577"/>
      <c r="H682" s="577"/>
      <c r="I682" s="577"/>
      <c r="J682" s="577"/>
      <c r="K682" s="577"/>
      <c r="L682" s="577"/>
      <c r="M682" s="577"/>
      <c r="N682" s="577"/>
      <c r="O682" s="577"/>
      <c r="P682" s="577"/>
      <c r="Q682" s="577"/>
      <c r="R682" s="577"/>
      <c r="S682" s="577"/>
      <c r="T682" s="577"/>
      <c r="U682" s="577"/>
      <c r="V682" s="577"/>
      <c r="W682" s="577"/>
      <c r="X682" s="577"/>
      <c r="Y682" s="577"/>
      <c r="Z682" s="577"/>
    </row>
    <row r="683" spans="1:26" ht="12.75" customHeight="1">
      <c r="A683" s="577"/>
      <c r="B683" s="577"/>
      <c r="C683" s="577"/>
      <c r="D683" s="577"/>
      <c r="E683" s="577"/>
      <c r="F683" s="577"/>
      <c r="G683" s="577"/>
      <c r="H683" s="577"/>
      <c r="I683" s="577"/>
      <c r="J683" s="577"/>
      <c r="K683" s="577"/>
      <c r="L683" s="577"/>
      <c r="M683" s="577"/>
      <c r="N683" s="577"/>
      <c r="O683" s="577"/>
      <c r="P683" s="577"/>
      <c r="Q683" s="577"/>
      <c r="R683" s="577"/>
      <c r="S683" s="577"/>
      <c r="T683" s="577"/>
      <c r="U683" s="577"/>
      <c r="V683" s="577"/>
      <c r="W683" s="577"/>
      <c r="X683" s="577"/>
      <c r="Y683" s="577"/>
      <c r="Z683" s="577"/>
    </row>
    <row r="684" spans="1:26" ht="12.75" customHeight="1">
      <c r="A684" s="577"/>
      <c r="B684" s="577"/>
      <c r="C684" s="577"/>
      <c r="D684" s="577"/>
      <c r="E684" s="577"/>
      <c r="F684" s="577"/>
      <c r="G684" s="577"/>
      <c r="H684" s="577"/>
      <c r="I684" s="577"/>
      <c r="J684" s="577"/>
      <c r="K684" s="577"/>
      <c r="L684" s="577"/>
      <c r="M684" s="577"/>
      <c r="N684" s="577"/>
      <c r="O684" s="577"/>
      <c r="P684" s="577"/>
      <c r="Q684" s="577"/>
      <c r="R684" s="577"/>
      <c r="S684" s="577"/>
      <c r="T684" s="577"/>
      <c r="U684" s="577"/>
      <c r="V684" s="577"/>
      <c r="W684" s="577"/>
      <c r="X684" s="577"/>
      <c r="Y684" s="577"/>
      <c r="Z684" s="577"/>
    </row>
    <row r="685" spans="1:26" ht="12.75" customHeight="1">
      <c r="A685" s="577"/>
      <c r="B685" s="577"/>
      <c r="C685" s="577"/>
      <c r="D685" s="577"/>
      <c r="E685" s="577"/>
      <c r="F685" s="577"/>
      <c r="G685" s="577"/>
      <c r="H685" s="577"/>
      <c r="I685" s="577"/>
      <c r="J685" s="577"/>
      <c r="K685" s="577"/>
      <c r="L685" s="577"/>
      <c r="M685" s="577"/>
      <c r="N685" s="577"/>
      <c r="O685" s="577"/>
      <c r="P685" s="577"/>
      <c r="Q685" s="577"/>
      <c r="R685" s="577"/>
      <c r="S685" s="577"/>
      <c r="T685" s="577"/>
      <c r="U685" s="577"/>
      <c r="V685" s="577"/>
      <c r="W685" s="577"/>
      <c r="X685" s="577"/>
      <c r="Y685" s="577"/>
      <c r="Z685" s="577"/>
    </row>
    <row r="686" spans="1:26" ht="12.75" customHeight="1">
      <c r="A686" s="577"/>
      <c r="B686" s="577"/>
      <c r="C686" s="577"/>
      <c r="D686" s="577"/>
      <c r="E686" s="577"/>
      <c r="F686" s="577"/>
      <c r="G686" s="577"/>
      <c r="H686" s="577"/>
      <c r="I686" s="577"/>
      <c r="J686" s="577"/>
      <c r="K686" s="577"/>
      <c r="L686" s="577"/>
      <c r="M686" s="577"/>
      <c r="N686" s="577"/>
      <c r="O686" s="577"/>
      <c r="P686" s="577"/>
      <c r="Q686" s="577"/>
      <c r="R686" s="577"/>
      <c r="S686" s="577"/>
      <c r="T686" s="577"/>
      <c r="U686" s="577"/>
      <c r="V686" s="577"/>
      <c r="W686" s="577"/>
      <c r="X686" s="577"/>
      <c r="Y686" s="577"/>
      <c r="Z686" s="577"/>
    </row>
    <row r="687" spans="1:26" ht="12.75" customHeight="1">
      <c r="A687" s="577"/>
      <c r="B687" s="577"/>
      <c r="C687" s="577"/>
      <c r="D687" s="577"/>
      <c r="E687" s="577"/>
      <c r="F687" s="577"/>
      <c r="G687" s="577"/>
      <c r="H687" s="577"/>
      <c r="I687" s="577"/>
      <c r="J687" s="577"/>
      <c r="K687" s="577"/>
      <c r="L687" s="577"/>
      <c r="M687" s="577"/>
      <c r="N687" s="577"/>
      <c r="O687" s="577"/>
      <c r="P687" s="577"/>
      <c r="Q687" s="577"/>
      <c r="R687" s="577"/>
      <c r="S687" s="577"/>
      <c r="T687" s="577"/>
      <c r="U687" s="577"/>
      <c r="V687" s="577"/>
      <c r="W687" s="577"/>
      <c r="X687" s="577"/>
      <c r="Y687" s="577"/>
      <c r="Z687" s="577"/>
    </row>
    <row r="688" spans="1:26" ht="12.75" customHeight="1">
      <c r="A688" s="577"/>
      <c r="B688" s="577"/>
      <c r="C688" s="577"/>
      <c r="D688" s="577"/>
      <c r="E688" s="577"/>
      <c r="F688" s="577"/>
      <c r="G688" s="577"/>
      <c r="H688" s="577"/>
      <c r="I688" s="577"/>
      <c r="J688" s="577"/>
      <c r="K688" s="577"/>
      <c r="L688" s="577"/>
      <c r="M688" s="577"/>
      <c r="N688" s="577"/>
      <c r="O688" s="577"/>
      <c r="P688" s="577"/>
      <c r="Q688" s="577"/>
      <c r="R688" s="577"/>
      <c r="S688" s="577"/>
      <c r="T688" s="577"/>
      <c r="U688" s="577"/>
      <c r="V688" s="577"/>
      <c r="W688" s="577"/>
      <c r="X688" s="577"/>
      <c r="Y688" s="577"/>
      <c r="Z688" s="577"/>
    </row>
    <row r="689" spans="1:26" ht="12.75" customHeight="1">
      <c r="A689" s="577"/>
      <c r="B689" s="577"/>
      <c r="C689" s="577"/>
      <c r="D689" s="577"/>
      <c r="E689" s="577"/>
      <c r="F689" s="577"/>
      <c r="G689" s="577"/>
      <c r="H689" s="577"/>
      <c r="I689" s="577"/>
      <c r="J689" s="577"/>
      <c r="K689" s="577"/>
      <c r="L689" s="577"/>
      <c r="M689" s="577"/>
      <c r="N689" s="577"/>
      <c r="O689" s="577"/>
      <c r="P689" s="577"/>
      <c r="Q689" s="577"/>
      <c r="R689" s="577"/>
      <c r="S689" s="577"/>
      <c r="T689" s="577"/>
      <c r="U689" s="577"/>
      <c r="V689" s="577"/>
      <c r="W689" s="577"/>
      <c r="X689" s="577"/>
      <c r="Y689" s="577"/>
      <c r="Z689" s="577"/>
    </row>
    <row r="690" spans="1:26" ht="12.75" customHeight="1">
      <c r="A690" s="577"/>
      <c r="B690" s="577"/>
      <c r="C690" s="577"/>
      <c r="D690" s="577"/>
      <c r="E690" s="577"/>
      <c r="F690" s="577"/>
      <c r="G690" s="577"/>
      <c r="H690" s="577"/>
      <c r="I690" s="577"/>
      <c r="J690" s="577"/>
      <c r="K690" s="577"/>
      <c r="L690" s="577"/>
      <c r="M690" s="577"/>
      <c r="N690" s="577"/>
      <c r="O690" s="577"/>
      <c r="P690" s="577"/>
      <c r="Q690" s="577"/>
      <c r="R690" s="577"/>
      <c r="S690" s="577"/>
      <c r="T690" s="577"/>
      <c r="U690" s="577"/>
      <c r="V690" s="577"/>
      <c r="W690" s="577"/>
      <c r="X690" s="577"/>
      <c r="Y690" s="577"/>
      <c r="Z690" s="577"/>
    </row>
    <row r="691" spans="1:26" ht="12.75" customHeight="1">
      <c r="A691" s="577"/>
      <c r="B691" s="577"/>
      <c r="C691" s="577"/>
      <c r="D691" s="577"/>
      <c r="E691" s="577"/>
      <c r="F691" s="577"/>
      <c r="G691" s="577"/>
      <c r="H691" s="577"/>
      <c r="I691" s="577"/>
      <c r="J691" s="577"/>
      <c r="K691" s="577"/>
      <c r="L691" s="577"/>
      <c r="M691" s="577"/>
      <c r="N691" s="577"/>
      <c r="O691" s="577"/>
      <c r="P691" s="577"/>
      <c r="Q691" s="577"/>
      <c r="R691" s="577"/>
      <c r="S691" s="577"/>
      <c r="T691" s="577"/>
      <c r="U691" s="577"/>
      <c r="V691" s="577"/>
      <c r="W691" s="577"/>
      <c r="X691" s="577"/>
      <c r="Y691" s="577"/>
      <c r="Z691" s="577"/>
    </row>
    <row r="692" spans="1:26" ht="12.75" customHeight="1">
      <c r="A692" s="577"/>
      <c r="B692" s="577"/>
      <c r="C692" s="577"/>
      <c r="D692" s="577"/>
      <c r="E692" s="577"/>
      <c r="F692" s="577"/>
      <c r="G692" s="577"/>
      <c r="H692" s="577"/>
      <c r="I692" s="577"/>
      <c r="J692" s="577"/>
      <c r="K692" s="577"/>
      <c r="L692" s="577"/>
      <c r="M692" s="577"/>
      <c r="N692" s="577"/>
      <c r="O692" s="577"/>
      <c r="P692" s="577"/>
      <c r="Q692" s="577"/>
      <c r="R692" s="577"/>
      <c r="S692" s="577"/>
      <c r="T692" s="577"/>
      <c r="U692" s="577"/>
      <c r="V692" s="577"/>
      <c r="W692" s="577"/>
      <c r="X692" s="577"/>
      <c r="Y692" s="577"/>
      <c r="Z692" s="577"/>
    </row>
    <row r="693" spans="1:26" ht="12.75" customHeight="1">
      <c r="A693" s="577"/>
      <c r="B693" s="577"/>
      <c r="C693" s="577"/>
      <c r="D693" s="577"/>
      <c r="E693" s="577"/>
      <c r="F693" s="577"/>
      <c r="G693" s="577"/>
      <c r="H693" s="577"/>
      <c r="I693" s="577"/>
      <c r="J693" s="577"/>
      <c r="K693" s="577"/>
      <c r="L693" s="577"/>
      <c r="M693" s="577"/>
      <c r="N693" s="577"/>
      <c r="O693" s="577"/>
      <c r="P693" s="577"/>
      <c r="Q693" s="577"/>
      <c r="R693" s="577"/>
      <c r="S693" s="577"/>
      <c r="T693" s="577"/>
      <c r="U693" s="577"/>
      <c r="V693" s="577"/>
      <c r="W693" s="577"/>
      <c r="X693" s="577"/>
      <c r="Y693" s="577"/>
      <c r="Z693" s="577"/>
    </row>
    <row r="694" spans="1:26" ht="12.75" customHeight="1">
      <c r="A694" s="577"/>
      <c r="B694" s="577"/>
      <c r="C694" s="577"/>
      <c r="D694" s="577"/>
      <c r="E694" s="577"/>
      <c r="F694" s="577"/>
      <c r="G694" s="577"/>
      <c r="H694" s="577"/>
      <c r="I694" s="577"/>
      <c r="J694" s="577"/>
      <c r="K694" s="577"/>
      <c r="L694" s="577"/>
      <c r="M694" s="577"/>
      <c r="N694" s="577"/>
      <c r="O694" s="577"/>
      <c r="P694" s="577"/>
      <c r="Q694" s="577"/>
      <c r="R694" s="577"/>
      <c r="S694" s="577"/>
      <c r="T694" s="577"/>
      <c r="U694" s="577"/>
      <c r="V694" s="577"/>
      <c r="W694" s="577"/>
      <c r="X694" s="577"/>
      <c r="Y694" s="577"/>
      <c r="Z694" s="577"/>
    </row>
    <row r="695" spans="1:26" ht="12.75" customHeight="1">
      <c r="A695" s="577"/>
      <c r="B695" s="577"/>
      <c r="C695" s="577"/>
      <c r="D695" s="577"/>
      <c r="E695" s="577"/>
      <c r="F695" s="577"/>
      <c r="G695" s="577"/>
      <c r="H695" s="577"/>
      <c r="I695" s="577"/>
      <c r="J695" s="577"/>
      <c r="K695" s="577"/>
      <c r="L695" s="577"/>
      <c r="M695" s="577"/>
      <c r="N695" s="577"/>
      <c r="O695" s="577"/>
      <c r="P695" s="577"/>
      <c r="Q695" s="577"/>
      <c r="R695" s="577"/>
      <c r="S695" s="577"/>
      <c r="T695" s="577"/>
      <c r="U695" s="577"/>
      <c r="V695" s="577"/>
      <c r="W695" s="577"/>
      <c r="X695" s="577"/>
      <c r="Y695" s="577"/>
      <c r="Z695" s="577"/>
    </row>
    <row r="696" spans="1:26" ht="12.75" customHeight="1">
      <c r="A696" s="577"/>
      <c r="B696" s="577"/>
      <c r="C696" s="577"/>
      <c r="D696" s="577"/>
      <c r="E696" s="577"/>
      <c r="F696" s="577"/>
      <c r="G696" s="577"/>
      <c r="H696" s="577"/>
      <c r="I696" s="577"/>
      <c r="J696" s="577"/>
      <c r="K696" s="577"/>
      <c r="L696" s="577"/>
      <c r="M696" s="577"/>
      <c r="N696" s="577"/>
      <c r="O696" s="577"/>
      <c r="P696" s="577"/>
      <c r="Q696" s="577"/>
      <c r="R696" s="577"/>
      <c r="S696" s="577"/>
      <c r="T696" s="577"/>
      <c r="U696" s="577"/>
      <c r="V696" s="577"/>
      <c r="W696" s="577"/>
      <c r="X696" s="577"/>
      <c r="Y696" s="577"/>
      <c r="Z696" s="577"/>
    </row>
    <row r="697" spans="1:26" ht="12.75" customHeight="1">
      <c r="A697" s="577"/>
      <c r="B697" s="577"/>
      <c r="C697" s="577"/>
      <c r="D697" s="577"/>
      <c r="E697" s="577"/>
      <c r="F697" s="577"/>
      <c r="G697" s="577"/>
      <c r="H697" s="577"/>
      <c r="I697" s="577"/>
      <c r="J697" s="577"/>
      <c r="K697" s="577"/>
      <c r="L697" s="577"/>
      <c r="M697" s="577"/>
      <c r="N697" s="577"/>
      <c r="O697" s="577"/>
      <c r="P697" s="577"/>
      <c r="Q697" s="577"/>
      <c r="R697" s="577"/>
      <c r="S697" s="577"/>
      <c r="T697" s="577"/>
      <c r="U697" s="577"/>
      <c r="V697" s="577"/>
      <c r="W697" s="577"/>
      <c r="X697" s="577"/>
      <c r="Y697" s="577"/>
      <c r="Z697" s="577"/>
    </row>
    <row r="698" spans="1:26" ht="12.75" customHeight="1">
      <c r="A698" s="577"/>
      <c r="B698" s="577"/>
      <c r="C698" s="577"/>
      <c r="D698" s="577"/>
      <c r="E698" s="577"/>
      <c r="F698" s="577"/>
      <c r="G698" s="577"/>
      <c r="H698" s="577"/>
      <c r="I698" s="577"/>
      <c r="J698" s="577"/>
      <c r="K698" s="577"/>
      <c r="L698" s="577"/>
      <c r="M698" s="577"/>
      <c r="N698" s="577"/>
      <c r="O698" s="577"/>
      <c r="P698" s="577"/>
      <c r="Q698" s="577"/>
      <c r="R698" s="577"/>
      <c r="S698" s="577"/>
      <c r="T698" s="577"/>
      <c r="U698" s="577"/>
      <c r="V698" s="577"/>
      <c r="W698" s="577"/>
      <c r="X698" s="577"/>
      <c r="Y698" s="577"/>
      <c r="Z698" s="577"/>
    </row>
    <row r="699" spans="1:26" ht="12.75" customHeight="1">
      <c r="A699" s="577"/>
      <c r="B699" s="577"/>
      <c r="C699" s="577"/>
      <c r="D699" s="577"/>
      <c r="E699" s="577"/>
      <c r="F699" s="577"/>
      <c r="G699" s="577"/>
      <c r="H699" s="577"/>
      <c r="I699" s="577"/>
      <c r="J699" s="577"/>
      <c r="K699" s="577"/>
      <c r="L699" s="577"/>
      <c r="M699" s="577"/>
      <c r="N699" s="577"/>
      <c r="O699" s="577"/>
      <c r="P699" s="577"/>
      <c r="Q699" s="577"/>
      <c r="R699" s="577"/>
      <c r="S699" s="577"/>
      <c r="T699" s="577"/>
      <c r="U699" s="577"/>
      <c r="V699" s="577"/>
      <c r="W699" s="577"/>
      <c r="X699" s="577"/>
      <c r="Y699" s="577"/>
      <c r="Z699" s="577"/>
    </row>
    <row r="700" spans="1:26" ht="12.75" customHeight="1">
      <c r="A700" s="577"/>
      <c r="B700" s="577"/>
      <c r="C700" s="577"/>
      <c r="D700" s="577"/>
      <c r="E700" s="577"/>
      <c r="F700" s="577"/>
      <c r="G700" s="577"/>
      <c r="H700" s="577"/>
      <c r="I700" s="577"/>
      <c r="J700" s="577"/>
      <c r="K700" s="577"/>
      <c r="L700" s="577"/>
      <c r="M700" s="577"/>
      <c r="N700" s="577"/>
      <c r="O700" s="577"/>
      <c r="P700" s="577"/>
      <c r="Q700" s="577"/>
      <c r="R700" s="577"/>
      <c r="S700" s="577"/>
      <c r="T700" s="577"/>
      <c r="U700" s="577"/>
      <c r="V700" s="577"/>
      <c r="W700" s="577"/>
      <c r="X700" s="577"/>
      <c r="Y700" s="577"/>
      <c r="Z700" s="577"/>
    </row>
    <row r="701" spans="1:26" ht="12.75" customHeight="1">
      <c r="A701" s="577"/>
      <c r="B701" s="577"/>
      <c r="C701" s="577"/>
      <c r="D701" s="577"/>
      <c r="E701" s="577"/>
      <c r="F701" s="577"/>
      <c r="G701" s="577"/>
      <c r="H701" s="577"/>
      <c r="I701" s="577"/>
      <c r="J701" s="577"/>
      <c r="K701" s="577"/>
      <c r="L701" s="577"/>
      <c r="M701" s="577"/>
      <c r="N701" s="577"/>
      <c r="O701" s="577"/>
      <c r="P701" s="577"/>
      <c r="Q701" s="577"/>
      <c r="R701" s="577"/>
      <c r="S701" s="577"/>
      <c r="T701" s="577"/>
      <c r="U701" s="577"/>
      <c r="V701" s="577"/>
      <c r="W701" s="577"/>
      <c r="X701" s="577"/>
      <c r="Y701" s="577"/>
      <c r="Z701" s="577"/>
    </row>
    <row r="702" spans="1:26" ht="12.75" customHeight="1">
      <c r="A702" s="577"/>
      <c r="B702" s="577"/>
      <c r="C702" s="577"/>
      <c r="D702" s="577"/>
      <c r="E702" s="577"/>
      <c r="F702" s="577"/>
      <c r="G702" s="577"/>
      <c r="H702" s="577"/>
      <c r="I702" s="577"/>
      <c r="J702" s="577"/>
      <c r="K702" s="577"/>
      <c r="L702" s="577"/>
      <c r="M702" s="577"/>
      <c r="N702" s="577"/>
      <c r="O702" s="577"/>
      <c r="P702" s="577"/>
      <c r="Q702" s="577"/>
      <c r="R702" s="577"/>
      <c r="S702" s="577"/>
      <c r="T702" s="577"/>
      <c r="U702" s="577"/>
      <c r="V702" s="577"/>
      <c r="W702" s="577"/>
      <c r="X702" s="577"/>
      <c r="Y702" s="577"/>
      <c r="Z702" s="577"/>
    </row>
    <row r="703" spans="1:26" ht="12.75" customHeight="1">
      <c r="A703" s="577"/>
      <c r="B703" s="577"/>
      <c r="C703" s="577"/>
      <c r="D703" s="577"/>
      <c r="E703" s="577"/>
      <c r="F703" s="577"/>
      <c r="G703" s="577"/>
      <c r="H703" s="577"/>
      <c r="I703" s="577"/>
      <c r="J703" s="577"/>
      <c r="K703" s="577"/>
      <c r="L703" s="577"/>
      <c r="M703" s="577"/>
      <c r="N703" s="577"/>
      <c r="O703" s="577"/>
      <c r="P703" s="577"/>
      <c r="Q703" s="577"/>
      <c r="R703" s="577"/>
      <c r="S703" s="577"/>
      <c r="T703" s="577"/>
      <c r="U703" s="577"/>
      <c r="V703" s="577"/>
      <c r="W703" s="577"/>
      <c r="X703" s="577"/>
      <c r="Y703" s="577"/>
      <c r="Z703" s="577"/>
    </row>
    <row r="704" spans="1:26" ht="12.75" customHeight="1">
      <c r="A704" s="577"/>
      <c r="B704" s="577"/>
      <c r="C704" s="577"/>
      <c r="D704" s="577"/>
      <c r="E704" s="577"/>
      <c r="F704" s="577"/>
      <c r="G704" s="577"/>
      <c r="H704" s="577"/>
      <c r="I704" s="577"/>
      <c r="J704" s="577"/>
      <c r="K704" s="577"/>
      <c r="L704" s="577"/>
      <c r="M704" s="577"/>
      <c r="N704" s="577"/>
      <c r="O704" s="577"/>
      <c r="P704" s="577"/>
      <c r="Q704" s="577"/>
      <c r="R704" s="577"/>
      <c r="S704" s="577"/>
      <c r="T704" s="577"/>
      <c r="U704" s="577"/>
      <c r="V704" s="577"/>
      <c r="W704" s="577"/>
      <c r="X704" s="577"/>
      <c r="Y704" s="577"/>
      <c r="Z704" s="577"/>
    </row>
    <row r="705" spans="1:26" ht="12.75" customHeight="1">
      <c r="A705" s="577"/>
      <c r="B705" s="577"/>
      <c r="C705" s="577"/>
      <c r="D705" s="577"/>
      <c r="E705" s="577"/>
      <c r="F705" s="577"/>
      <c r="G705" s="577"/>
      <c r="H705" s="577"/>
      <c r="I705" s="577"/>
      <c r="J705" s="577"/>
      <c r="K705" s="577"/>
      <c r="L705" s="577"/>
      <c r="M705" s="577"/>
      <c r="N705" s="577"/>
      <c r="O705" s="577"/>
      <c r="P705" s="577"/>
      <c r="Q705" s="577"/>
      <c r="R705" s="577"/>
      <c r="S705" s="577"/>
      <c r="T705" s="577"/>
      <c r="U705" s="577"/>
      <c r="V705" s="577"/>
      <c r="W705" s="577"/>
      <c r="X705" s="577"/>
      <c r="Y705" s="577"/>
      <c r="Z705" s="577"/>
    </row>
    <row r="706" spans="1:26" ht="12.75" customHeight="1">
      <c r="A706" s="577"/>
      <c r="B706" s="577"/>
      <c r="C706" s="577"/>
      <c r="D706" s="577"/>
      <c r="E706" s="577"/>
      <c r="F706" s="577"/>
      <c r="G706" s="577"/>
      <c r="H706" s="577"/>
      <c r="I706" s="577"/>
      <c r="J706" s="577"/>
      <c r="K706" s="577"/>
      <c r="L706" s="577"/>
      <c r="M706" s="577"/>
      <c r="N706" s="577"/>
      <c r="O706" s="577"/>
      <c r="P706" s="577"/>
      <c r="Q706" s="577"/>
      <c r="R706" s="577"/>
      <c r="S706" s="577"/>
      <c r="T706" s="577"/>
      <c r="U706" s="577"/>
      <c r="V706" s="577"/>
      <c r="W706" s="577"/>
      <c r="X706" s="577"/>
      <c r="Y706" s="577"/>
      <c r="Z706" s="577"/>
    </row>
    <row r="707" spans="1:26" ht="12.75" customHeight="1">
      <c r="A707" s="577"/>
      <c r="B707" s="577"/>
      <c r="C707" s="577"/>
      <c r="D707" s="577"/>
      <c r="E707" s="577"/>
      <c r="F707" s="577"/>
      <c r="G707" s="577"/>
      <c r="H707" s="577"/>
      <c r="I707" s="577"/>
      <c r="J707" s="577"/>
      <c r="K707" s="577"/>
      <c r="L707" s="577"/>
      <c r="M707" s="577"/>
      <c r="N707" s="577"/>
      <c r="O707" s="577"/>
      <c r="P707" s="577"/>
      <c r="Q707" s="577"/>
      <c r="R707" s="577"/>
      <c r="S707" s="577"/>
      <c r="T707" s="577"/>
      <c r="U707" s="577"/>
      <c r="V707" s="577"/>
      <c r="W707" s="577"/>
      <c r="X707" s="577"/>
      <c r="Y707" s="577"/>
      <c r="Z707" s="577"/>
    </row>
    <row r="708" spans="1:26" ht="12.75" customHeight="1">
      <c r="A708" s="577"/>
      <c r="B708" s="577"/>
      <c r="C708" s="577"/>
      <c r="D708" s="577"/>
      <c r="E708" s="577"/>
      <c r="F708" s="577"/>
      <c r="G708" s="577"/>
      <c r="H708" s="577"/>
      <c r="I708" s="577"/>
      <c r="J708" s="577"/>
      <c r="K708" s="577"/>
      <c r="L708" s="577"/>
      <c r="M708" s="577"/>
      <c r="N708" s="577"/>
      <c r="O708" s="577"/>
      <c r="P708" s="577"/>
      <c r="Q708" s="577"/>
      <c r="R708" s="577"/>
      <c r="S708" s="577"/>
      <c r="T708" s="577"/>
      <c r="U708" s="577"/>
      <c r="V708" s="577"/>
      <c r="W708" s="577"/>
      <c r="X708" s="577"/>
      <c r="Y708" s="577"/>
      <c r="Z708" s="577"/>
    </row>
    <row r="709" spans="1:26" ht="12.75" customHeight="1">
      <c r="A709" s="577"/>
      <c r="B709" s="577"/>
      <c r="C709" s="577"/>
      <c r="D709" s="577"/>
      <c r="E709" s="577"/>
      <c r="F709" s="577"/>
      <c r="G709" s="577"/>
      <c r="H709" s="577"/>
      <c r="I709" s="577"/>
      <c r="J709" s="577"/>
      <c r="K709" s="577"/>
      <c r="L709" s="577"/>
      <c r="M709" s="577"/>
      <c r="N709" s="577"/>
      <c r="O709" s="577"/>
      <c r="P709" s="577"/>
      <c r="Q709" s="577"/>
      <c r="R709" s="577"/>
      <c r="S709" s="577"/>
      <c r="T709" s="577"/>
      <c r="U709" s="577"/>
      <c r="V709" s="577"/>
      <c r="W709" s="577"/>
      <c r="X709" s="577"/>
      <c r="Y709" s="577"/>
      <c r="Z709" s="577"/>
    </row>
    <row r="710" spans="1:26" ht="12.75" customHeight="1">
      <c r="A710" s="577"/>
      <c r="B710" s="577"/>
      <c r="C710" s="577"/>
      <c r="D710" s="577"/>
      <c r="E710" s="577"/>
      <c r="F710" s="577"/>
      <c r="G710" s="577"/>
      <c r="H710" s="577"/>
      <c r="I710" s="577"/>
      <c r="J710" s="577"/>
      <c r="K710" s="577"/>
      <c r="L710" s="577"/>
      <c r="M710" s="577"/>
      <c r="N710" s="577"/>
      <c r="O710" s="577"/>
      <c r="P710" s="577"/>
      <c r="Q710" s="577"/>
      <c r="R710" s="577"/>
      <c r="S710" s="577"/>
      <c r="T710" s="577"/>
      <c r="U710" s="577"/>
      <c r="V710" s="577"/>
      <c r="W710" s="577"/>
      <c r="X710" s="577"/>
      <c r="Y710" s="577"/>
      <c r="Z710" s="577"/>
    </row>
    <row r="711" spans="1:26" ht="12.75" customHeight="1">
      <c r="A711" s="577"/>
      <c r="B711" s="577"/>
      <c r="C711" s="577"/>
      <c r="D711" s="577"/>
      <c r="E711" s="577"/>
      <c r="F711" s="577"/>
      <c r="G711" s="577"/>
      <c r="H711" s="577"/>
      <c r="I711" s="577"/>
      <c r="J711" s="577"/>
      <c r="K711" s="577"/>
      <c r="L711" s="577"/>
      <c r="M711" s="577"/>
      <c r="N711" s="577"/>
      <c r="O711" s="577"/>
      <c r="P711" s="577"/>
      <c r="Q711" s="577"/>
      <c r="R711" s="577"/>
      <c r="S711" s="577"/>
      <c r="T711" s="577"/>
      <c r="U711" s="577"/>
      <c r="V711" s="577"/>
      <c r="W711" s="577"/>
      <c r="X711" s="577"/>
      <c r="Y711" s="577"/>
      <c r="Z711" s="577"/>
    </row>
    <row r="712" spans="1:26" ht="12.75" customHeight="1">
      <c r="A712" s="577"/>
      <c r="B712" s="577"/>
      <c r="C712" s="577"/>
      <c r="D712" s="577"/>
      <c r="E712" s="577"/>
      <c r="F712" s="577"/>
      <c r="G712" s="577"/>
      <c r="H712" s="577"/>
      <c r="I712" s="577"/>
      <c r="J712" s="577"/>
      <c r="K712" s="577"/>
      <c r="L712" s="577"/>
      <c r="M712" s="577"/>
      <c r="N712" s="577"/>
      <c r="O712" s="577"/>
      <c r="P712" s="577"/>
      <c r="Q712" s="577"/>
      <c r="R712" s="577"/>
      <c r="S712" s="577"/>
      <c r="T712" s="577"/>
      <c r="U712" s="577"/>
      <c r="V712" s="577"/>
      <c r="W712" s="577"/>
      <c r="X712" s="577"/>
      <c r="Y712" s="577"/>
      <c r="Z712" s="577"/>
    </row>
    <row r="713" spans="1:26" ht="12.75" customHeight="1">
      <c r="A713" s="577"/>
      <c r="B713" s="577"/>
      <c r="C713" s="577"/>
      <c r="D713" s="577"/>
      <c r="E713" s="577"/>
      <c r="F713" s="577"/>
      <c r="G713" s="577"/>
      <c r="H713" s="577"/>
      <c r="I713" s="577"/>
      <c r="J713" s="577"/>
      <c r="K713" s="577"/>
      <c r="L713" s="577"/>
      <c r="M713" s="577"/>
      <c r="N713" s="577"/>
      <c r="O713" s="577"/>
      <c r="P713" s="577"/>
      <c r="Q713" s="577"/>
      <c r="R713" s="577"/>
      <c r="S713" s="577"/>
      <c r="T713" s="577"/>
      <c r="U713" s="577"/>
      <c r="V713" s="577"/>
      <c r="W713" s="577"/>
      <c r="X713" s="577"/>
      <c r="Y713" s="577"/>
      <c r="Z713" s="577"/>
    </row>
    <row r="714" spans="1:26" ht="12.75" customHeight="1">
      <c r="A714" s="577"/>
      <c r="B714" s="577"/>
      <c r="C714" s="577"/>
      <c r="D714" s="577"/>
      <c r="E714" s="577"/>
      <c r="F714" s="577"/>
      <c r="G714" s="577"/>
      <c r="H714" s="577"/>
      <c r="I714" s="577"/>
      <c r="J714" s="577"/>
      <c r="K714" s="577"/>
      <c r="L714" s="577"/>
      <c r="M714" s="577"/>
      <c r="N714" s="577"/>
      <c r="O714" s="577"/>
      <c r="P714" s="577"/>
      <c r="Q714" s="577"/>
      <c r="R714" s="577"/>
      <c r="S714" s="577"/>
      <c r="T714" s="577"/>
      <c r="U714" s="577"/>
      <c r="V714" s="577"/>
      <c r="W714" s="577"/>
      <c r="X714" s="577"/>
      <c r="Y714" s="577"/>
      <c r="Z714" s="577"/>
    </row>
    <row r="715" spans="1:26" ht="12.75" customHeight="1">
      <c r="A715" s="577"/>
      <c r="B715" s="577"/>
      <c r="C715" s="577"/>
      <c r="D715" s="577"/>
      <c r="E715" s="577"/>
      <c r="F715" s="577"/>
      <c r="G715" s="577"/>
      <c r="H715" s="577"/>
      <c r="I715" s="577"/>
      <c r="J715" s="577"/>
      <c r="K715" s="577"/>
      <c r="L715" s="577"/>
      <c r="M715" s="577"/>
      <c r="N715" s="577"/>
      <c r="O715" s="577"/>
      <c r="P715" s="577"/>
      <c r="Q715" s="577"/>
      <c r="R715" s="577"/>
      <c r="S715" s="577"/>
      <c r="T715" s="577"/>
      <c r="U715" s="577"/>
      <c r="V715" s="577"/>
      <c r="W715" s="577"/>
      <c r="X715" s="577"/>
      <c r="Y715" s="577"/>
      <c r="Z715" s="577"/>
    </row>
    <row r="716" spans="1:26" ht="12.75" customHeight="1">
      <c r="A716" s="577"/>
      <c r="B716" s="577"/>
      <c r="C716" s="577"/>
      <c r="D716" s="577"/>
      <c r="E716" s="577"/>
      <c r="F716" s="577"/>
      <c r="G716" s="577"/>
      <c r="H716" s="577"/>
      <c r="I716" s="577"/>
      <c r="J716" s="577"/>
      <c r="K716" s="577"/>
      <c r="L716" s="577"/>
      <c r="M716" s="577"/>
      <c r="N716" s="577"/>
      <c r="O716" s="577"/>
      <c r="P716" s="577"/>
      <c r="Q716" s="577"/>
      <c r="R716" s="577"/>
      <c r="S716" s="577"/>
      <c r="T716" s="577"/>
      <c r="U716" s="577"/>
      <c r="V716" s="577"/>
      <c r="W716" s="577"/>
      <c r="X716" s="577"/>
      <c r="Y716" s="577"/>
      <c r="Z716" s="577"/>
    </row>
    <row r="717" spans="1:26" ht="12.75" customHeight="1">
      <c r="A717" s="577"/>
      <c r="B717" s="577"/>
      <c r="C717" s="577"/>
      <c r="D717" s="577"/>
      <c r="E717" s="577"/>
      <c r="F717" s="577"/>
      <c r="G717" s="577"/>
      <c r="H717" s="577"/>
      <c r="I717" s="577"/>
      <c r="J717" s="577"/>
      <c r="K717" s="577"/>
      <c r="L717" s="577"/>
      <c r="M717" s="577"/>
      <c r="N717" s="577"/>
      <c r="O717" s="577"/>
      <c r="P717" s="577"/>
      <c r="Q717" s="577"/>
      <c r="R717" s="577"/>
      <c r="S717" s="577"/>
      <c r="T717" s="577"/>
      <c r="U717" s="577"/>
      <c r="V717" s="577"/>
      <c r="W717" s="577"/>
      <c r="X717" s="577"/>
      <c r="Y717" s="577"/>
      <c r="Z717" s="577"/>
    </row>
    <row r="718" spans="1:26" ht="12.75" customHeight="1">
      <c r="A718" s="577"/>
      <c r="B718" s="577"/>
      <c r="C718" s="577"/>
      <c r="D718" s="577"/>
      <c r="E718" s="577"/>
      <c r="F718" s="577"/>
      <c r="G718" s="577"/>
      <c r="H718" s="577"/>
      <c r="I718" s="577"/>
      <c r="J718" s="577"/>
      <c r="K718" s="577"/>
      <c r="L718" s="577"/>
      <c r="M718" s="577"/>
      <c r="N718" s="577"/>
      <c r="O718" s="577"/>
      <c r="P718" s="577"/>
      <c r="Q718" s="577"/>
      <c r="R718" s="577"/>
      <c r="S718" s="577"/>
      <c r="T718" s="577"/>
      <c r="U718" s="577"/>
      <c r="V718" s="577"/>
      <c r="W718" s="577"/>
      <c r="X718" s="577"/>
      <c r="Y718" s="577"/>
      <c r="Z718" s="577"/>
    </row>
    <row r="719" spans="1:26" ht="12.75" customHeight="1">
      <c r="A719" s="577"/>
      <c r="B719" s="577"/>
      <c r="C719" s="577"/>
      <c r="D719" s="577"/>
      <c r="E719" s="577"/>
      <c r="F719" s="577"/>
      <c r="G719" s="577"/>
      <c r="H719" s="577"/>
      <c r="I719" s="577"/>
      <c r="J719" s="577"/>
      <c r="K719" s="577"/>
      <c r="L719" s="577"/>
      <c r="M719" s="577"/>
      <c r="N719" s="577"/>
      <c r="O719" s="577"/>
      <c r="P719" s="577"/>
      <c r="Q719" s="577"/>
      <c r="R719" s="577"/>
      <c r="S719" s="577"/>
      <c r="T719" s="577"/>
      <c r="U719" s="577"/>
      <c r="V719" s="577"/>
      <c r="W719" s="577"/>
      <c r="X719" s="577"/>
      <c r="Y719" s="577"/>
      <c r="Z719" s="577"/>
    </row>
    <row r="720" spans="1:26" ht="12.75" customHeight="1">
      <c r="A720" s="577"/>
      <c r="B720" s="577"/>
      <c r="C720" s="577"/>
      <c r="D720" s="577"/>
      <c r="E720" s="577"/>
      <c r="F720" s="577"/>
      <c r="G720" s="577"/>
      <c r="H720" s="577"/>
      <c r="I720" s="577"/>
      <c r="J720" s="577"/>
      <c r="K720" s="577"/>
      <c r="L720" s="577"/>
      <c r="M720" s="577"/>
      <c r="N720" s="577"/>
      <c r="O720" s="577"/>
      <c r="P720" s="577"/>
      <c r="Q720" s="577"/>
      <c r="R720" s="577"/>
      <c r="S720" s="577"/>
      <c r="T720" s="577"/>
      <c r="U720" s="577"/>
      <c r="V720" s="577"/>
      <c r="W720" s="577"/>
      <c r="X720" s="577"/>
      <c r="Y720" s="577"/>
      <c r="Z720" s="577"/>
    </row>
    <row r="721" spans="1:26" ht="12.75" customHeight="1">
      <c r="A721" s="577"/>
      <c r="B721" s="577"/>
      <c r="C721" s="577"/>
      <c r="D721" s="577"/>
      <c r="E721" s="577"/>
      <c r="F721" s="577"/>
      <c r="G721" s="577"/>
      <c r="H721" s="577"/>
      <c r="I721" s="577"/>
      <c r="J721" s="577"/>
      <c r="K721" s="577"/>
      <c r="L721" s="577"/>
      <c r="M721" s="577"/>
      <c r="N721" s="577"/>
      <c r="O721" s="577"/>
      <c r="P721" s="577"/>
      <c r="Q721" s="577"/>
      <c r="R721" s="577"/>
      <c r="S721" s="577"/>
      <c r="T721" s="577"/>
      <c r="U721" s="577"/>
      <c r="V721" s="577"/>
      <c r="W721" s="577"/>
      <c r="X721" s="577"/>
      <c r="Y721" s="577"/>
      <c r="Z721" s="577"/>
    </row>
    <row r="722" spans="1:26" ht="12.75" customHeight="1">
      <c r="A722" s="577"/>
      <c r="B722" s="577"/>
      <c r="C722" s="577"/>
      <c r="D722" s="577"/>
      <c r="E722" s="577"/>
      <c r="F722" s="577"/>
      <c r="G722" s="577"/>
      <c r="H722" s="577"/>
      <c r="I722" s="577"/>
      <c r="J722" s="577"/>
      <c r="K722" s="577"/>
      <c r="L722" s="577"/>
      <c r="M722" s="577"/>
      <c r="N722" s="577"/>
      <c r="O722" s="577"/>
      <c r="P722" s="577"/>
      <c r="Q722" s="577"/>
      <c r="R722" s="577"/>
      <c r="S722" s="577"/>
      <c r="T722" s="577"/>
      <c r="U722" s="577"/>
      <c r="V722" s="577"/>
      <c r="W722" s="577"/>
      <c r="X722" s="577"/>
      <c r="Y722" s="577"/>
      <c r="Z722" s="577"/>
    </row>
    <row r="723" spans="1:26" ht="12.75" customHeight="1">
      <c r="A723" s="577"/>
      <c r="B723" s="577"/>
      <c r="C723" s="577"/>
      <c r="D723" s="577"/>
      <c r="E723" s="577"/>
      <c r="F723" s="577"/>
      <c r="G723" s="577"/>
      <c r="H723" s="577"/>
      <c r="I723" s="577"/>
      <c r="J723" s="577"/>
      <c r="K723" s="577"/>
      <c r="L723" s="577"/>
      <c r="M723" s="577"/>
      <c r="N723" s="577"/>
      <c r="O723" s="577"/>
      <c r="P723" s="577"/>
      <c r="Q723" s="577"/>
      <c r="R723" s="577"/>
      <c r="S723" s="577"/>
      <c r="T723" s="577"/>
      <c r="U723" s="577"/>
      <c r="V723" s="577"/>
      <c r="W723" s="577"/>
      <c r="X723" s="577"/>
      <c r="Y723" s="577"/>
      <c r="Z723" s="577"/>
    </row>
    <row r="724" spans="1:26" ht="12.75" customHeight="1">
      <c r="A724" s="577"/>
      <c r="B724" s="577"/>
      <c r="C724" s="577"/>
      <c r="D724" s="577"/>
      <c r="E724" s="577"/>
      <c r="F724" s="577"/>
      <c r="G724" s="577"/>
      <c r="H724" s="577"/>
      <c r="I724" s="577"/>
      <c r="J724" s="577"/>
      <c r="K724" s="577"/>
      <c r="L724" s="577"/>
      <c r="M724" s="577"/>
      <c r="N724" s="577"/>
      <c r="O724" s="577"/>
      <c r="P724" s="577"/>
      <c r="Q724" s="577"/>
      <c r="R724" s="577"/>
      <c r="S724" s="577"/>
      <c r="T724" s="577"/>
      <c r="U724" s="577"/>
      <c r="V724" s="577"/>
      <c r="W724" s="577"/>
      <c r="X724" s="577"/>
      <c r="Y724" s="577"/>
      <c r="Z724" s="577"/>
    </row>
    <row r="725" spans="1:26" ht="12.75" customHeight="1">
      <c r="A725" s="577"/>
      <c r="B725" s="577"/>
      <c r="C725" s="577"/>
      <c r="D725" s="577"/>
      <c r="E725" s="577"/>
      <c r="F725" s="577"/>
      <c r="G725" s="577"/>
      <c r="H725" s="577"/>
      <c r="I725" s="577"/>
      <c r="J725" s="577"/>
      <c r="K725" s="577"/>
      <c r="L725" s="577"/>
      <c r="M725" s="577"/>
      <c r="N725" s="577"/>
      <c r="O725" s="577"/>
      <c r="P725" s="577"/>
      <c r="Q725" s="577"/>
      <c r="R725" s="577"/>
      <c r="S725" s="577"/>
      <c r="T725" s="577"/>
      <c r="U725" s="577"/>
      <c r="V725" s="577"/>
      <c r="W725" s="577"/>
      <c r="X725" s="577"/>
      <c r="Y725" s="577"/>
      <c r="Z725" s="577"/>
    </row>
    <row r="726" spans="1:26" ht="12.75" customHeight="1">
      <c r="A726" s="577"/>
      <c r="B726" s="577"/>
      <c r="C726" s="577"/>
      <c r="D726" s="577"/>
      <c r="E726" s="577"/>
      <c r="F726" s="577"/>
      <c r="G726" s="577"/>
      <c r="H726" s="577"/>
      <c r="I726" s="577"/>
      <c r="J726" s="577"/>
      <c r="K726" s="577"/>
      <c r="L726" s="577"/>
      <c r="M726" s="577"/>
      <c r="N726" s="577"/>
      <c r="O726" s="577"/>
      <c r="P726" s="577"/>
      <c r="Q726" s="577"/>
      <c r="R726" s="577"/>
      <c r="S726" s="577"/>
      <c r="T726" s="577"/>
      <c r="U726" s="577"/>
      <c r="V726" s="577"/>
      <c r="W726" s="577"/>
      <c r="X726" s="577"/>
      <c r="Y726" s="577"/>
      <c r="Z726" s="577"/>
    </row>
    <row r="727" spans="1:26" ht="12.75" customHeight="1">
      <c r="A727" s="577"/>
      <c r="B727" s="577"/>
      <c r="C727" s="577"/>
      <c r="D727" s="577"/>
      <c r="E727" s="577"/>
      <c r="F727" s="577"/>
      <c r="G727" s="577"/>
      <c r="H727" s="577"/>
      <c r="I727" s="577"/>
      <c r="J727" s="577"/>
      <c r="K727" s="577"/>
      <c r="L727" s="577"/>
      <c r="M727" s="577"/>
      <c r="N727" s="577"/>
      <c r="O727" s="577"/>
      <c r="P727" s="577"/>
      <c r="Q727" s="577"/>
      <c r="R727" s="577"/>
      <c r="S727" s="577"/>
      <c r="T727" s="577"/>
      <c r="U727" s="577"/>
      <c r="V727" s="577"/>
      <c r="W727" s="577"/>
      <c r="X727" s="577"/>
      <c r="Y727" s="577"/>
      <c r="Z727" s="577"/>
    </row>
    <row r="728" spans="1:26" ht="12.75" customHeight="1">
      <c r="A728" s="577"/>
      <c r="B728" s="577"/>
      <c r="C728" s="577"/>
      <c r="D728" s="577"/>
      <c r="E728" s="577"/>
      <c r="F728" s="577"/>
      <c r="G728" s="577"/>
      <c r="H728" s="577"/>
      <c r="I728" s="577"/>
      <c r="J728" s="577"/>
      <c r="K728" s="577"/>
      <c r="L728" s="577"/>
      <c r="M728" s="577"/>
      <c r="N728" s="577"/>
      <c r="O728" s="577"/>
      <c r="P728" s="577"/>
      <c r="Q728" s="577"/>
      <c r="R728" s="577"/>
      <c r="S728" s="577"/>
      <c r="T728" s="577"/>
      <c r="U728" s="577"/>
      <c r="V728" s="577"/>
      <c r="W728" s="577"/>
      <c r="X728" s="577"/>
      <c r="Y728" s="577"/>
      <c r="Z728" s="577"/>
    </row>
    <row r="729" spans="1:26" ht="12.75" customHeight="1">
      <c r="A729" s="577"/>
      <c r="B729" s="577"/>
      <c r="C729" s="577"/>
      <c r="D729" s="577"/>
      <c r="E729" s="577"/>
      <c r="F729" s="577"/>
      <c r="G729" s="577"/>
      <c r="H729" s="577"/>
      <c r="I729" s="577"/>
      <c r="J729" s="577"/>
      <c r="K729" s="577"/>
      <c r="L729" s="577"/>
      <c r="M729" s="577"/>
      <c r="N729" s="577"/>
      <c r="O729" s="577"/>
      <c r="P729" s="577"/>
      <c r="Q729" s="577"/>
      <c r="R729" s="577"/>
      <c r="S729" s="577"/>
      <c r="T729" s="577"/>
      <c r="U729" s="577"/>
      <c r="V729" s="577"/>
      <c r="W729" s="577"/>
      <c r="X729" s="577"/>
      <c r="Y729" s="577"/>
      <c r="Z729" s="577"/>
    </row>
    <row r="730" spans="1:26" ht="12.75" customHeight="1">
      <c r="A730" s="577"/>
      <c r="B730" s="577"/>
      <c r="C730" s="577"/>
      <c r="D730" s="577"/>
      <c r="E730" s="577"/>
      <c r="F730" s="577"/>
      <c r="G730" s="577"/>
      <c r="H730" s="577"/>
      <c r="I730" s="577"/>
      <c r="J730" s="577"/>
      <c r="K730" s="577"/>
      <c r="L730" s="577"/>
      <c r="M730" s="577"/>
      <c r="N730" s="577"/>
      <c r="O730" s="577"/>
      <c r="P730" s="577"/>
      <c r="Q730" s="577"/>
      <c r="R730" s="577"/>
      <c r="S730" s="577"/>
      <c r="T730" s="577"/>
      <c r="U730" s="577"/>
      <c r="V730" s="577"/>
      <c r="W730" s="577"/>
      <c r="X730" s="577"/>
      <c r="Y730" s="577"/>
      <c r="Z730" s="577"/>
    </row>
    <row r="731" spans="1:26" ht="12.75" customHeight="1">
      <c r="A731" s="577"/>
      <c r="B731" s="577"/>
      <c r="C731" s="577"/>
      <c r="D731" s="577"/>
      <c r="E731" s="577"/>
      <c r="F731" s="577"/>
      <c r="G731" s="577"/>
      <c r="H731" s="577"/>
      <c r="I731" s="577"/>
      <c r="J731" s="577"/>
      <c r="K731" s="577"/>
      <c r="L731" s="577"/>
      <c r="M731" s="577"/>
      <c r="N731" s="577"/>
      <c r="O731" s="577"/>
      <c r="P731" s="577"/>
      <c r="Q731" s="577"/>
      <c r="R731" s="577"/>
      <c r="S731" s="577"/>
      <c r="T731" s="577"/>
      <c r="U731" s="577"/>
      <c r="V731" s="577"/>
      <c r="W731" s="577"/>
      <c r="X731" s="577"/>
      <c r="Y731" s="577"/>
      <c r="Z731" s="577"/>
    </row>
    <row r="732" spans="1:26" ht="12.75" customHeight="1">
      <c r="A732" s="577"/>
      <c r="B732" s="577"/>
      <c r="C732" s="577"/>
      <c r="D732" s="577"/>
      <c r="E732" s="577"/>
      <c r="F732" s="577"/>
      <c r="G732" s="577"/>
      <c r="H732" s="577"/>
      <c r="I732" s="577"/>
      <c r="J732" s="577"/>
      <c r="K732" s="577"/>
      <c r="L732" s="577"/>
      <c r="M732" s="577"/>
      <c r="N732" s="577"/>
      <c r="O732" s="577"/>
      <c r="P732" s="577"/>
      <c r="Q732" s="577"/>
      <c r="R732" s="577"/>
      <c r="S732" s="577"/>
      <c r="T732" s="577"/>
      <c r="U732" s="577"/>
      <c r="V732" s="577"/>
      <c r="W732" s="577"/>
      <c r="X732" s="577"/>
      <c r="Y732" s="577"/>
      <c r="Z732" s="577"/>
    </row>
    <row r="733" spans="1:26" ht="12.75" customHeight="1">
      <c r="A733" s="577"/>
      <c r="B733" s="577"/>
      <c r="C733" s="577"/>
      <c r="D733" s="577"/>
      <c r="E733" s="577"/>
      <c r="F733" s="577"/>
      <c r="G733" s="577"/>
      <c r="H733" s="577"/>
      <c r="I733" s="577"/>
      <c r="J733" s="577"/>
      <c r="K733" s="577"/>
      <c r="L733" s="577"/>
      <c r="M733" s="577"/>
      <c r="N733" s="577"/>
      <c r="O733" s="577"/>
      <c r="P733" s="577"/>
      <c r="Q733" s="577"/>
      <c r="R733" s="577"/>
      <c r="S733" s="577"/>
      <c r="T733" s="577"/>
      <c r="U733" s="577"/>
      <c r="V733" s="577"/>
      <c r="W733" s="577"/>
      <c r="X733" s="577"/>
      <c r="Y733" s="577"/>
      <c r="Z733" s="577"/>
    </row>
    <row r="734" spans="1:26" ht="12.75" customHeight="1">
      <c r="A734" s="577"/>
      <c r="B734" s="577"/>
      <c r="C734" s="577"/>
      <c r="D734" s="577"/>
      <c r="E734" s="577"/>
      <c r="F734" s="577"/>
      <c r="G734" s="577"/>
      <c r="H734" s="577"/>
      <c r="I734" s="577"/>
      <c r="J734" s="577"/>
      <c r="K734" s="577"/>
      <c r="L734" s="577"/>
      <c r="M734" s="577"/>
      <c r="N734" s="577"/>
      <c r="O734" s="577"/>
      <c r="P734" s="577"/>
      <c r="Q734" s="577"/>
      <c r="R734" s="577"/>
      <c r="S734" s="577"/>
      <c r="T734" s="577"/>
      <c r="U734" s="577"/>
      <c r="V734" s="577"/>
      <c r="W734" s="577"/>
      <c r="X734" s="577"/>
      <c r="Y734" s="577"/>
      <c r="Z734" s="577"/>
    </row>
    <row r="735" spans="1:26" ht="12.75" customHeight="1">
      <c r="A735" s="577"/>
      <c r="B735" s="577"/>
      <c r="C735" s="577"/>
      <c r="D735" s="577"/>
      <c r="E735" s="577"/>
      <c r="F735" s="577"/>
      <c r="G735" s="577"/>
      <c r="H735" s="577"/>
      <c r="I735" s="577"/>
      <c r="J735" s="577"/>
      <c r="K735" s="577"/>
      <c r="L735" s="577"/>
      <c r="M735" s="577"/>
      <c r="N735" s="577"/>
      <c r="O735" s="577"/>
      <c r="P735" s="577"/>
      <c r="Q735" s="577"/>
      <c r="R735" s="577"/>
      <c r="S735" s="577"/>
      <c r="T735" s="577"/>
      <c r="U735" s="577"/>
      <c r="V735" s="577"/>
      <c r="W735" s="577"/>
      <c r="X735" s="577"/>
      <c r="Y735" s="577"/>
      <c r="Z735" s="577"/>
    </row>
    <row r="736" spans="1:26" ht="12.75" customHeight="1">
      <c r="A736" s="577"/>
      <c r="B736" s="577"/>
      <c r="C736" s="577"/>
      <c r="D736" s="577"/>
      <c r="E736" s="577"/>
      <c r="F736" s="577"/>
      <c r="G736" s="577"/>
      <c r="H736" s="577"/>
      <c r="I736" s="577"/>
      <c r="J736" s="577"/>
      <c r="K736" s="577"/>
      <c r="L736" s="577"/>
      <c r="M736" s="577"/>
      <c r="N736" s="577"/>
      <c r="O736" s="577"/>
      <c r="P736" s="577"/>
      <c r="Q736" s="577"/>
      <c r="R736" s="577"/>
      <c r="S736" s="577"/>
      <c r="T736" s="577"/>
      <c r="U736" s="577"/>
      <c r="V736" s="577"/>
      <c r="W736" s="577"/>
      <c r="X736" s="577"/>
      <c r="Y736" s="577"/>
      <c r="Z736" s="577"/>
    </row>
    <row r="737" spans="1:26" ht="12.75" customHeight="1">
      <c r="A737" s="577"/>
      <c r="B737" s="577"/>
      <c r="C737" s="577"/>
      <c r="D737" s="577"/>
      <c r="E737" s="577"/>
      <c r="F737" s="577"/>
      <c r="G737" s="577"/>
      <c r="H737" s="577"/>
      <c r="I737" s="577"/>
      <c r="J737" s="577"/>
      <c r="K737" s="577"/>
      <c r="L737" s="577"/>
      <c r="M737" s="577"/>
      <c r="N737" s="577"/>
      <c r="O737" s="577"/>
      <c r="P737" s="577"/>
      <c r="Q737" s="577"/>
      <c r="R737" s="577"/>
      <c r="S737" s="577"/>
      <c r="T737" s="577"/>
      <c r="U737" s="577"/>
      <c r="V737" s="577"/>
      <c r="W737" s="577"/>
      <c r="X737" s="577"/>
      <c r="Y737" s="577"/>
      <c r="Z737" s="577"/>
    </row>
    <row r="738" spans="1:26" ht="12.75" customHeight="1">
      <c r="A738" s="577"/>
      <c r="B738" s="577"/>
      <c r="C738" s="577"/>
      <c r="D738" s="577"/>
      <c r="E738" s="577"/>
      <c r="F738" s="577"/>
      <c r="G738" s="577"/>
      <c r="H738" s="577"/>
      <c r="I738" s="577"/>
      <c r="J738" s="577"/>
      <c r="K738" s="577"/>
      <c r="L738" s="577"/>
      <c r="M738" s="577"/>
      <c r="N738" s="577"/>
      <c r="O738" s="577"/>
      <c r="P738" s="577"/>
      <c r="Q738" s="577"/>
      <c r="R738" s="577"/>
      <c r="S738" s="577"/>
      <c r="T738" s="577"/>
      <c r="U738" s="577"/>
      <c r="V738" s="577"/>
      <c r="W738" s="577"/>
      <c r="X738" s="577"/>
      <c r="Y738" s="577"/>
      <c r="Z738" s="577"/>
    </row>
    <row r="739" spans="1:26" ht="12.75" customHeight="1">
      <c r="A739" s="577"/>
      <c r="B739" s="577"/>
      <c r="C739" s="577"/>
      <c r="D739" s="577"/>
      <c r="E739" s="577"/>
      <c r="F739" s="577"/>
      <c r="G739" s="577"/>
      <c r="H739" s="577"/>
      <c r="I739" s="577"/>
      <c r="J739" s="577"/>
      <c r="K739" s="577"/>
      <c r="L739" s="577"/>
      <c r="M739" s="577"/>
      <c r="N739" s="577"/>
      <c r="O739" s="577"/>
      <c r="P739" s="577"/>
      <c r="Q739" s="577"/>
      <c r="R739" s="577"/>
      <c r="S739" s="577"/>
      <c r="T739" s="577"/>
      <c r="U739" s="577"/>
      <c r="V739" s="577"/>
      <c r="W739" s="577"/>
      <c r="X739" s="577"/>
      <c r="Y739" s="577"/>
      <c r="Z739" s="577"/>
    </row>
    <row r="740" spans="1:26" ht="12.75" customHeight="1">
      <c r="A740" s="577"/>
      <c r="B740" s="577"/>
      <c r="C740" s="577"/>
      <c r="D740" s="577"/>
      <c r="E740" s="577"/>
      <c r="F740" s="577"/>
      <c r="G740" s="577"/>
      <c r="H740" s="577"/>
      <c r="I740" s="577"/>
      <c r="J740" s="577"/>
      <c r="K740" s="577"/>
      <c r="L740" s="577"/>
      <c r="M740" s="577"/>
      <c r="N740" s="577"/>
      <c r="O740" s="577"/>
      <c r="P740" s="577"/>
      <c r="Q740" s="577"/>
      <c r="R740" s="577"/>
      <c r="S740" s="577"/>
      <c r="T740" s="577"/>
      <c r="U740" s="577"/>
      <c r="V740" s="577"/>
      <c r="W740" s="577"/>
      <c r="X740" s="577"/>
      <c r="Y740" s="577"/>
      <c r="Z740" s="577"/>
    </row>
    <row r="741" spans="1:26" ht="12.75" customHeight="1">
      <c r="A741" s="577"/>
      <c r="B741" s="577"/>
      <c r="C741" s="577"/>
      <c r="D741" s="577"/>
      <c r="E741" s="577"/>
      <c r="F741" s="577"/>
      <c r="G741" s="577"/>
      <c r="H741" s="577"/>
      <c r="I741" s="577"/>
      <c r="J741" s="577"/>
      <c r="K741" s="577"/>
      <c r="L741" s="577"/>
      <c r="M741" s="577"/>
      <c r="N741" s="577"/>
      <c r="O741" s="577"/>
      <c r="P741" s="577"/>
      <c r="Q741" s="577"/>
      <c r="R741" s="577"/>
      <c r="S741" s="577"/>
      <c r="T741" s="577"/>
      <c r="U741" s="577"/>
      <c r="V741" s="577"/>
      <c r="W741" s="577"/>
      <c r="X741" s="577"/>
      <c r="Y741" s="577"/>
      <c r="Z741" s="577"/>
    </row>
    <row r="742" spans="1:26" ht="12.75" customHeight="1">
      <c r="A742" s="577"/>
      <c r="B742" s="577"/>
      <c r="C742" s="577"/>
      <c r="D742" s="577"/>
      <c r="E742" s="577"/>
      <c r="F742" s="577"/>
      <c r="G742" s="577"/>
      <c r="H742" s="577"/>
      <c r="I742" s="577"/>
      <c r="J742" s="577"/>
      <c r="K742" s="577"/>
      <c r="L742" s="577"/>
      <c r="M742" s="577"/>
      <c r="N742" s="577"/>
      <c r="O742" s="577"/>
      <c r="P742" s="577"/>
      <c r="Q742" s="577"/>
      <c r="R742" s="577"/>
      <c r="S742" s="577"/>
      <c r="T742" s="577"/>
      <c r="U742" s="577"/>
      <c r="V742" s="577"/>
      <c r="W742" s="577"/>
      <c r="X742" s="577"/>
      <c r="Y742" s="577"/>
      <c r="Z742" s="577"/>
    </row>
    <row r="743" spans="1:26" ht="12.75" customHeight="1">
      <c r="A743" s="577"/>
      <c r="B743" s="577"/>
      <c r="C743" s="577"/>
      <c r="D743" s="577"/>
      <c r="E743" s="577"/>
      <c r="F743" s="577"/>
      <c r="G743" s="577"/>
      <c r="H743" s="577"/>
      <c r="I743" s="577"/>
      <c r="J743" s="577"/>
      <c r="K743" s="577"/>
      <c r="L743" s="577"/>
      <c r="M743" s="577"/>
      <c r="N743" s="577"/>
      <c r="O743" s="577"/>
      <c r="P743" s="577"/>
      <c r="Q743" s="577"/>
      <c r="R743" s="577"/>
      <c r="S743" s="577"/>
      <c r="T743" s="577"/>
      <c r="U743" s="577"/>
      <c r="V743" s="577"/>
      <c r="W743" s="577"/>
      <c r="X743" s="577"/>
      <c r="Y743" s="577"/>
      <c r="Z743" s="577"/>
    </row>
    <row r="744" spans="1:26" ht="12.75" customHeight="1">
      <c r="A744" s="577"/>
      <c r="B744" s="577"/>
      <c r="C744" s="577"/>
      <c r="D744" s="577"/>
      <c r="E744" s="577"/>
      <c r="F744" s="577"/>
      <c r="G744" s="577"/>
      <c r="H744" s="577"/>
      <c r="I744" s="577"/>
      <c r="J744" s="577"/>
      <c r="K744" s="577"/>
      <c r="L744" s="577"/>
      <c r="M744" s="577"/>
      <c r="N744" s="577"/>
      <c r="O744" s="577"/>
      <c r="P744" s="577"/>
      <c r="Q744" s="577"/>
      <c r="R744" s="577"/>
      <c r="S744" s="577"/>
      <c r="T744" s="577"/>
      <c r="U744" s="577"/>
      <c r="V744" s="577"/>
      <c r="W744" s="577"/>
      <c r="X744" s="577"/>
      <c r="Y744" s="577"/>
      <c r="Z744" s="577"/>
    </row>
    <row r="745" spans="1:26" ht="12.75" customHeight="1">
      <c r="A745" s="577"/>
      <c r="B745" s="577"/>
      <c r="C745" s="577"/>
      <c r="D745" s="577"/>
      <c r="E745" s="577"/>
      <c r="F745" s="577"/>
      <c r="G745" s="577"/>
      <c r="H745" s="577"/>
      <c r="I745" s="577"/>
      <c r="J745" s="577"/>
      <c r="K745" s="577"/>
      <c r="L745" s="577"/>
      <c r="M745" s="577"/>
      <c r="N745" s="577"/>
      <c r="O745" s="577"/>
      <c r="P745" s="577"/>
      <c r="Q745" s="577"/>
      <c r="R745" s="577"/>
      <c r="S745" s="577"/>
      <c r="T745" s="577"/>
      <c r="U745" s="577"/>
      <c r="V745" s="577"/>
      <c r="W745" s="577"/>
      <c r="X745" s="577"/>
      <c r="Y745" s="577"/>
      <c r="Z745" s="577"/>
    </row>
    <row r="746" spans="1:26" ht="12.75" customHeight="1">
      <c r="A746" s="577"/>
      <c r="B746" s="577"/>
      <c r="C746" s="577"/>
      <c r="D746" s="577"/>
      <c r="E746" s="577"/>
      <c r="F746" s="577"/>
      <c r="G746" s="577"/>
      <c r="H746" s="577"/>
      <c r="I746" s="577"/>
      <c r="J746" s="577"/>
      <c r="K746" s="577"/>
      <c r="L746" s="577"/>
      <c r="M746" s="577"/>
      <c r="N746" s="577"/>
      <c r="O746" s="577"/>
      <c r="P746" s="577"/>
      <c r="Q746" s="577"/>
      <c r="R746" s="577"/>
      <c r="S746" s="577"/>
      <c r="T746" s="577"/>
      <c r="U746" s="577"/>
      <c r="V746" s="577"/>
      <c r="W746" s="577"/>
      <c r="X746" s="577"/>
      <c r="Y746" s="577"/>
      <c r="Z746" s="577"/>
    </row>
    <row r="747" spans="1:26" ht="12.75" customHeight="1">
      <c r="A747" s="577"/>
      <c r="B747" s="577"/>
      <c r="C747" s="577"/>
      <c r="D747" s="577"/>
      <c r="E747" s="577"/>
      <c r="F747" s="577"/>
      <c r="G747" s="577"/>
      <c r="H747" s="577"/>
      <c r="I747" s="577"/>
      <c r="J747" s="577"/>
      <c r="K747" s="577"/>
      <c r="L747" s="577"/>
      <c r="M747" s="577"/>
      <c r="N747" s="577"/>
      <c r="O747" s="577"/>
      <c r="P747" s="577"/>
      <c r="Q747" s="577"/>
      <c r="R747" s="577"/>
      <c r="S747" s="577"/>
      <c r="T747" s="577"/>
      <c r="U747" s="577"/>
      <c r="V747" s="577"/>
      <c r="W747" s="577"/>
      <c r="X747" s="577"/>
      <c r="Y747" s="577"/>
      <c r="Z747" s="577"/>
    </row>
    <row r="748" spans="1:26" ht="12.75" customHeight="1">
      <c r="A748" s="577"/>
      <c r="B748" s="577"/>
      <c r="C748" s="577"/>
      <c r="D748" s="577"/>
      <c r="E748" s="577"/>
      <c r="F748" s="577"/>
      <c r="G748" s="577"/>
      <c r="H748" s="577"/>
      <c r="I748" s="577"/>
      <c r="J748" s="577"/>
      <c r="K748" s="577"/>
      <c r="L748" s="577"/>
      <c r="M748" s="577"/>
      <c r="N748" s="577"/>
      <c r="O748" s="577"/>
      <c r="P748" s="577"/>
      <c r="Q748" s="577"/>
      <c r="R748" s="577"/>
      <c r="S748" s="577"/>
      <c r="T748" s="577"/>
      <c r="U748" s="577"/>
      <c r="V748" s="577"/>
      <c r="W748" s="577"/>
      <c r="X748" s="577"/>
      <c r="Y748" s="577"/>
      <c r="Z748" s="577"/>
    </row>
    <row r="749" spans="1:26" ht="12.75" customHeight="1">
      <c r="A749" s="577"/>
      <c r="B749" s="577"/>
      <c r="C749" s="577"/>
      <c r="D749" s="577"/>
      <c r="E749" s="577"/>
      <c r="F749" s="577"/>
      <c r="G749" s="577"/>
      <c r="H749" s="577"/>
      <c r="I749" s="577"/>
      <c r="J749" s="577"/>
      <c r="K749" s="577"/>
      <c r="L749" s="577"/>
      <c r="M749" s="577"/>
      <c r="N749" s="577"/>
      <c r="O749" s="577"/>
      <c r="P749" s="577"/>
      <c r="Q749" s="577"/>
      <c r="R749" s="577"/>
      <c r="S749" s="577"/>
      <c r="T749" s="577"/>
      <c r="U749" s="577"/>
      <c r="V749" s="577"/>
      <c r="W749" s="577"/>
      <c r="X749" s="577"/>
      <c r="Y749" s="577"/>
      <c r="Z749" s="577"/>
    </row>
    <row r="750" spans="1:26" ht="12.75" customHeight="1">
      <c r="A750" s="577"/>
      <c r="B750" s="577"/>
      <c r="C750" s="577"/>
      <c r="D750" s="577"/>
      <c r="E750" s="577"/>
      <c r="F750" s="577"/>
      <c r="G750" s="577"/>
      <c r="H750" s="577"/>
      <c r="I750" s="577"/>
      <c r="J750" s="577"/>
      <c r="K750" s="577"/>
      <c r="L750" s="577"/>
      <c r="M750" s="577"/>
      <c r="N750" s="577"/>
      <c r="O750" s="577"/>
      <c r="P750" s="577"/>
      <c r="Q750" s="577"/>
      <c r="R750" s="577"/>
      <c r="S750" s="577"/>
      <c r="T750" s="577"/>
      <c r="U750" s="577"/>
      <c r="V750" s="577"/>
      <c r="W750" s="577"/>
      <c r="X750" s="577"/>
      <c r="Y750" s="577"/>
      <c r="Z750" s="577"/>
    </row>
    <row r="751" spans="1:26" ht="12.75" customHeight="1">
      <c r="A751" s="577"/>
      <c r="B751" s="577"/>
      <c r="C751" s="577"/>
      <c r="D751" s="577"/>
      <c r="E751" s="577"/>
      <c r="F751" s="577"/>
      <c r="G751" s="577"/>
      <c r="H751" s="577"/>
      <c r="I751" s="577"/>
      <c r="J751" s="577"/>
      <c r="K751" s="577"/>
      <c r="L751" s="577"/>
      <c r="M751" s="577"/>
      <c r="N751" s="577"/>
      <c r="O751" s="577"/>
      <c r="P751" s="577"/>
      <c r="Q751" s="577"/>
      <c r="R751" s="577"/>
      <c r="S751" s="577"/>
      <c r="T751" s="577"/>
      <c r="U751" s="577"/>
      <c r="V751" s="577"/>
      <c r="W751" s="577"/>
      <c r="X751" s="577"/>
      <c r="Y751" s="577"/>
      <c r="Z751" s="577"/>
    </row>
    <row r="752" spans="1:26" ht="12.75" customHeight="1">
      <c r="A752" s="577"/>
      <c r="B752" s="577"/>
      <c r="C752" s="577"/>
      <c r="D752" s="577"/>
      <c r="E752" s="577"/>
      <c r="F752" s="577"/>
      <c r="G752" s="577"/>
      <c r="H752" s="577"/>
      <c r="I752" s="577"/>
      <c r="J752" s="577"/>
      <c r="K752" s="577"/>
      <c r="L752" s="577"/>
      <c r="M752" s="577"/>
      <c r="N752" s="577"/>
      <c r="O752" s="577"/>
      <c r="P752" s="577"/>
      <c r="Q752" s="577"/>
      <c r="R752" s="577"/>
      <c r="S752" s="577"/>
      <c r="T752" s="577"/>
      <c r="U752" s="577"/>
      <c r="V752" s="577"/>
      <c r="W752" s="577"/>
      <c r="X752" s="577"/>
      <c r="Y752" s="577"/>
      <c r="Z752" s="577"/>
    </row>
    <row r="753" spans="1:26" ht="12.75" customHeight="1">
      <c r="A753" s="577"/>
      <c r="B753" s="577"/>
      <c r="C753" s="577"/>
      <c r="D753" s="577"/>
      <c r="E753" s="577"/>
      <c r="F753" s="577"/>
      <c r="G753" s="577"/>
      <c r="H753" s="577"/>
      <c r="I753" s="577"/>
      <c r="J753" s="577"/>
      <c r="K753" s="577"/>
      <c r="L753" s="577"/>
      <c r="M753" s="577"/>
      <c r="N753" s="577"/>
      <c r="O753" s="577"/>
      <c r="P753" s="577"/>
      <c r="Q753" s="577"/>
      <c r="R753" s="577"/>
      <c r="S753" s="577"/>
      <c r="T753" s="577"/>
      <c r="U753" s="577"/>
      <c r="V753" s="577"/>
      <c r="W753" s="577"/>
      <c r="X753" s="577"/>
      <c r="Y753" s="577"/>
      <c r="Z753" s="577"/>
    </row>
    <row r="754" spans="1:26" ht="12.75" customHeight="1">
      <c r="A754" s="577"/>
      <c r="B754" s="577"/>
      <c r="C754" s="577"/>
      <c r="D754" s="577"/>
      <c r="E754" s="577"/>
      <c r="F754" s="577"/>
      <c r="G754" s="577"/>
      <c r="H754" s="577"/>
      <c r="I754" s="577"/>
      <c r="J754" s="577"/>
      <c r="K754" s="577"/>
      <c r="L754" s="577"/>
      <c r="M754" s="577"/>
      <c r="N754" s="577"/>
      <c r="O754" s="577"/>
      <c r="P754" s="577"/>
      <c r="Q754" s="577"/>
      <c r="R754" s="577"/>
      <c r="S754" s="577"/>
      <c r="T754" s="577"/>
      <c r="U754" s="577"/>
      <c r="V754" s="577"/>
      <c r="W754" s="577"/>
      <c r="X754" s="577"/>
      <c r="Y754" s="577"/>
      <c r="Z754" s="577"/>
    </row>
    <row r="755" spans="1:26" ht="12.75" customHeight="1">
      <c r="A755" s="577"/>
      <c r="B755" s="577"/>
      <c r="C755" s="577"/>
      <c r="D755" s="577"/>
      <c r="E755" s="577"/>
      <c r="F755" s="577"/>
      <c r="G755" s="577"/>
      <c r="H755" s="577"/>
      <c r="I755" s="577"/>
      <c r="J755" s="577"/>
      <c r="K755" s="577"/>
      <c r="L755" s="577"/>
      <c r="M755" s="577"/>
      <c r="N755" s="577"/>
      <c r="O755" s="577"/>
      <c r="P755" s="577"/>
      <c r="Q755" s="577"/>
      <c r="R755" s="577"/>
      <c r="S755" s="577"/>
      <c r="T755" s="577"/>
      <c r="U755" s="577"/>
      <c r="V755" s="577"/>
      <c r="W755" s="577"/>
      <c r="X755" s="577"/>
      <c r="Y755" s="577"/>
      <c r="Z755" s="577"/>
    </row>
    <row r="756" spans="1:26" ht="12.75" customHeight="1">
      <c r="A756" s="577"/>
      <c r="B756" s="577"/>
      <c r="C756" s="577"/>
      <c r="D756" s="577"/>
      <c r="E756" s="577"/>
      <c r="F756" s="577"/>
      <c r="G756" s="577"/>
      <c r="H756" s="577"/>
      <c r="I756" s="577"/>
      <c r="J756" s="577"/>
      <c r="K756" s="577"/>
      <c r="L756" s="577"/>
      <c r="M756" s="577"/>
      <c r="N756" s="577"/>
      <c r="O756" s="577"/>
      <c r="P756" s="577"/>
      <c r="Q756" s="577"/>
      <c r="R756" s="577"/>
      <c r="S756" s="577"/>
      <c r="T756" s="577"/>
      <c r="U756" s="577"/>
      <c r="V756" s="577"/>
      <c r="W756" s="577"/>
      <c r="X756" s="577"/>
      <c r="Y756" s="577"/>
      <c r="Z756" s="577"/>
    </row>
    <row r="757" spans="1:26" ht="12.75" customHeight="1">
      <c r="A757" s="577"/>
      <c r="B757" s="577"/>
      <c r="C757" s="577"/>
      <c r="D757" s="577"/>
      <c r="E757" s="577"/>
      <c r="F757" s="577"/>
      <c r="G757" s="577"/>
      <c r="H757" s="577"/>
      <c r="I757" s="577"/>
      <c r="J757" s="577"/>
      <c r="K757" s="577"/>
      <c r="L757" s="577"/>
      <c r="M757" s="577"/>
      <c r="N757" s="577"/>
      <c r="O757" s="577"/>
      <c r="P757" s="577"/>
      <c r="Q757" s="577"/>
      <c r="R757" s="577"/>
      <c r="S757" s="577"/>
      <c r="T757" s="577"/>
      <c r="U757" s="577"/>
      <c r="V757" s="577"/>
      <c r="W757" s="577"/>
      <c r="X757" s="577"/>
      <c r="Y757" s="577"/>
      <c r="Z757" s="577"/>
    </row>
    <row r="758" spans="1:26" ht="12.75" customHeight="1">
      <c r="A758" s="577"/>
      <c r="B758" s="577"/>
      <c r="C758" s="577"/>
      <c r="D758" s="577"/>
      <c r="E758" s="577"/>
      <c r="F758" s="577"/>
      <c r="G758" s="577"/>
      <c r="H758" s="577"/>
      <c r="I758" s="577"/>
      <c r="J758" s="577"/>
      <c r="K758" s="577"/>
      <c r="L758" s="577"/>
      <c r="M758" s="577"/>
      <c r="N758" s="577"/>
      <c r="O758" s="577"/>
      <c r="P758" s="577"/>
      <c r="Q758" s="577"/>
      <c r="R758" s="577"/>
      <c r="S758" s="577"/>
      <c r="T758" s="577"/>
      <c r="U758" s="577"/>
      <c r="V758" s="577"/>
      <c r="W758" s="577"/>
      <c r="X758" s="577"/>
      <c r="Y758" s="577"/>
      <c r="Z758" s="577"/>
    </row>
    <row r="759" spans="1:26" ht="12.75" customHeight="1">
      <c r="A759" s="577"/>
      <c r="B759" s="577"/>
      <c r="C759" s="577"/>
      <c r="D759" s="577"/>
      <c r="E759" s="577"/>
      <c r="F759" s="577"/>
      <c r="G759" s="577"/>
      <c r="H759" s="577"/>
      <c r="I759" s="577"/>
      <c r="J759" s="577"/>
      <c r="K759" s="577"/>
      <c r="L759" s="577"/>
      <c r="M759" s="577"/>
      <c r="N759" s="577"/>
      <c r="O759" s="577"/>
      <c r="P759" s="577"/>
      <c r="Q759" s="577"/>
      <c r="R759" s="577"/>
      <c r="S759" s="577"/>
      <c r="T759" s="577"/>
      <c r="U759" s="577"/>
      <c r="V759" s="577"/>
      <c r="W759" s="577"/>
      <c r="X759" s="577"/>
      <c r="Y759" s="577"/>
      <c r="Z759" s="577"/>
    </row>
    <row r="760" spans="1:26" ht="12.75" customHeight="1">
      <c r="A760" s="577"/>
      <c r="B760" s="577"/>
      <c r="C760" s="577"/>
      <c r="D760" s="577"/>
      <c r="E760" s="577"/>
      <c r="F760" s="577"/>
      <c r="G760" s="577"/>
      <c r="H760" s="577"/>
      <c r="I760" s="577"/>
      <c r="J760" s="577"/>
      <c r="K760" s="577"/>
      <c r="L760" s="577"/>
      <c r="M760" s="577"/>
      <c r="N760" s="577"/>
      <c r="O760" s="577"/>
      <c r="P760" s="577"/>
      <c r="Q760" s="577"/>
      <c r="R760" s="577"/>
      <c r="S760" s="577"/>
      <c r="T760" s="577"/>
      <c r="U760" s="577"/>
      <c r="V760" s="577"/>
      <c r="W760" s="577"/>
      <c r="X760" s="577"/>
      <c r="Y760" s="577"/>
      <c r="Z760" s="577"/>
    </row>
    <row r="761" spans="1:26" ht="12.75" customHeight="1">
      <c r="A761" s="577"/>
      <c r="B761" s="577"/>
      <c r="C761" s="577"/>
      <c r="D761" s="577"/>
      <c r="E761" s="577"/>
      <c r="F761" s="577"/>
      <c r="G761" s="577"/>
      <c r="H761" s="577"/>
      <c r="I761" s="577"/>
      <c r="J761" s="577"/>
      <c r="K761" s="577"/>
      <c r="L761" s="577"/>
      <c r="M761" s="577"/>
      <c r="N761" s="577"/>
      <c r="O761" s="577"/>
      <c r="P761" s="577"/>
      <c r="Q761" s="577"/>
      <c r="R761" s="577"/>
      <c r="S761" s="577"/>
      <c r="T761" s="577"/>
      <c r="U761" s="577"/>
      <c r="V761" s="577"/>
      <c r="W761" s="577"/>
      <c r="X761" s="577"/>
      <c r="Y761" s="577"/>
      <c r="Z761" s="577"/>
    </row>
    <row r="762" spans="1:26" ht="12.75" customHeight="1">
      <c r="A762" s="577"/>
      <c r="B762" s="577"/>
      <c r="C762" s="577"/>
      <c r="D762" s="577"/>
      <c r="E762" s="577"/>
      <c r="F762" s="577"/>
      <c r="G762" s="577"/>
      <c r="H762" s="577"/>
      <c r="I762" s="577"/>
      <c r="J762" s="577"/>
      <c r="K762" s="577"/>
      <c r="L762" s="577"/>
      <c r="M762" s="577"/>
      <c r="N762" s="577"/>
      <c r="O762" s="577"/>
      <c r="P762" s="577"/>
      <c r="Q762" s="577"/>
      <c r="R762" s="577"/>
      <c r="S762" s="577"/>
      <c r="T762" s="577"/>
      <c r="U762" s="577"/>
      <c r="V762" s="577"/>
      <c r="W762" s="577"/>
      <c r="X762" s="577"/>
      <c r="Y762" s="577"/>
      <c r="Z762" s="577"/>
    </row>
    <row r="763" spans="1:26" ht="12.75" customHeight="1">
      <c r="A763" s="577"/>
      <c r="B763" s="577"/>
      <c r="C763" s="577"/>
      <c r="D763" s="577"/>
      <c r="E763" s="577"/>
      <c r="F763" s="577"/>
      <c r="G763" s="577"/>
      <c r="H763" s="577"/>
      <c r="I763" s="577"/>
      <c r="J763" s="577"/>
      <c r="K763" s="577"/>
      <c r="L763" s="577"/>
      <c r="M763" s="577"/>
      <c r="N763" s="577"/>
      <c r="O763" s="577"/>
      <c r="P763" s="577"/>
      <c r="Q763" s="577"/>
      <c r="R763" s="577"/>
      <c r="S763" s="577"/>
      <c r="T763" s="577"/>
      <c r="U763" s="577"/>
      <c r="V763" s="577"/>
      <c r="W763" s="577"/>
      <c r="X763" s="577"/>
      <c r="Y763" s="577"/>
      <c r="Z763" s="577"/>
    </row>
    <row r="764" spans="1:26" ht="12.75" customHeight="1">
      <c r="A764" s="577"/>
      <c r="B764" s="577"/>
      <c r="C764" s="577"/>
      <c r="D764" s="577"/>
      <c r="E764" s="577"/>
      <c r="F764" s="577"/>
      <c r="G764" s="577"/>
      <c r="H764" s="577"/>
      <c r="I764" s="577"/>
      <c r="J764" s="577"/>
      <c r="K764" s="577"/>
      <c r="L764" s="577"/>
      <c r="M764" s="577"/>
      <c r="N764" s="577"/>
      <c r="O764" s="577"/>
      <c r="P764" s="577"/>
      <c r="Q764" s="577"/>
      <c r="R764" s="577"/>
      <c r="S764" s="577"/>
      <c r="T764" s="577"/>
      <c r="U764" s="577"/>
      <c r="V764" s="577"/>
      <c r="W764" s="577"/>
      <c r="X764" s="577"/>
      <c r="Y764" s="577"/>
      <c r="Z764" s="577"/>
    </row>
    <row r="765" spans="1:26" ht="12.75" customHeight="1">
      <c r="A765" s="577"/>
      <c r="B765" s="577"/>
      <c r="C765" s="577"/>
      <c r="D765" s="577"/>
      <c r="E765" s="577"/>
      <c r="F765" s="577"/>
      <c r="G765" s="577"/>
      <c r="H765" s="577"/>
      <c r="I765" s="577"/>
      <c r="J765" s="577"/>
      <c r="K765" s="577"/>
      <c r="L765" s="577"/>
      <c r="M765" s="577"/>
      <c r="N765" s="577"/>
      <c r="O765" s="577"/>
      <c r="P765" s="577"/>
      <c r="Q765" s="577"/>
      <c r="R765" s="577"/>
      <c r="S765" s="577"/>
      <c r="T765" s="577"/>
      <c r="U765" s="577"/>
      <c r="V765" s="577"/>
      <c r="W765" s="577"/>
      <c r="X765" s="577"/>
      <c r="Y765" s="577"/>
      <c r="Z765" s="577"/>
    </row>
    <row r="766" spans="1:26" ht="12.75" customHeight="1">
      <c r="A766" s="577"/>
      <c r="B766" s="577"/>
      <c r="C766" s="577"/>
      <c r="D766" s="577"/>
      <c r="E766" s="577"/>
      <c r="F766" s="577"/>
      <c r="G766" s="577"/>
      <c r="H766" s="577"/>
      <c r="I766" s="577"/>
      <c r="J766" s="577"/>
      <c r="K766" s="577"/>
      <c r="L766" s="577"/>
      <c r="M766" s="577"/>
      <c r="N766" s="577"/>
      <c r="O766" s="577"/>
      <c r="P766" s="577"/>
      <c r="Q766" s="577"/>
      <c r="R766" s="577"/>
      <c r="S766" s="577"/>
      <c r="T766" s="577"/>
      <c r="U766" s="577"/>
      <c r="V766" s="577"/>
      <c r="W766" s="577"/>
      <c r="X766" s="577"/>
      <c r="Y766" s="577"/>
      <c r="Z766" s="577"/>
    </row>
    <row r="767" spans="1:26" ht="12.75" customHeight="1">
      <c r="A767" s="577"/>
      <c r="B767" s="577"/>
      <c r="C767" s="577"/>
      <c r="D767" s="577"/>
      <c r="E767" s="577"/>
      <c r="F767" s="577"/>
      <c r="G767" s="577"/>
      <c r="H767" s="577"/>
      <c r="I767" s="577"/>
      <c r="J767" s="577"/>
      <c r="K767" s="577"/>
      <c r="L767" s="577"/>
      <c r="M767" s="577"/>
      <c r="N767" s="577"/>
      <c r="O767" s="577"/>
      <c r="P767" s="577"/>
      <c r="Q767" s="577"/>
      <c r="R767" s="577"/>
      <c r="S767" s="577"/>
      <c r="T767" s="577"/>
      <c r="U767" s="577"/>
      <c r="V767" s="577"/>
      <c r="W767" s="577"/>
      <c r="X767" s="577"/>
      <c r="Y767" s="577"/>
      <c r="Z767" s="577"/>
    </row>
    <row r="768" spans="1:26" ht="12.75" customHeight="1">
      <c r="A768" s="577"/>
      <c r="B768" s="577"/>
      <c r="C768" s="577"/>
      <c r="D768" s="577"/>
      <c r="E768" s="577"/>
      <c r="F768" s="577"/>
      <c r="G768" s="577"/>
      <c r="H768" s="577"/>
      <c r="I768" s="577"/>
      <c r="J768" s="577"/>
      <c r="K768" s="577"/>
      <c r="L768" s="577"/>
      <c r="M768" s="577"/>
      <c r="N768" s="577"/>
      <c r="O768" s="577"/>
      <c r="P768" s="577"/>
      <c r="Q768" s="577"/>
      <c r="R768" s="577"/>
      <c r="S768" s="577"/>
      <c r="T768" s="577"/>
      <c r="U768" s="577"/>
      <c r="V768" s="577"/>
      <c r="W768" s="577"/>
      <c r="X768" s="577"/>
      <c r="Y768" s="577"/>
      <c r="Z768" s="577"/>
    </row>
    <row r="769" spans="1:26" ht="12.75" customHeight="1">
      <c r="A769" s="577"/>
      <c r="B769" s="577"/>
      <c r="C769" s="577"/>
      <c r="D769" s="577"/>
      <c r="E769" s="577"/>
      <c r="F769" s="577"/>
      <c r="G769" s="577"/>
      <c r="H769" s="577"/>
      <c r="I769" s="577"/>
      <c r="J769" s="577"/>
      <c r="K769" s="577"/>
      <c r="L769" s="577"/>
      <c r="M769" s="577"/>
      <c r="N769" s="577"/>
      <c r="O769" s="577"/>
      <c r="P769" s="577"/>
      <c r="Q769" s="577"/>
      <c r="R769" s="577"/>
      <c r="S769" s="577"/>
      <c r="T769" s="577"/>
      <c r="U769" s="577"/>
      <c r="V769" s="577"/>
      <c r="W769" s="577"/>
      <c r="X769" s="577"/>
      <c r="Y769" s="577"/>
      <c r="Z769" s="577"/>
    </row>
    <row r="770" spans="1:26" ht="12.75" customHeight="1">
      <c r="A770" s="577"/>
      <c r="B770" s="577"/>
      <c r="C770" s="577"/>
      <c r="D770" s="577"/>
      <c r="E770" s="577"/>
      <c r="F770" s="577"/>
      <c r="G770" s="577"/>
      <c r="H770" s="577"/>
      <c r="I770" s="577"/>
      <c r="J770" s="577"/>
      <c r="K770" s="577"/>
      <c r="L770" s="577"/>
      <c r="M770" s="577"/>
      <c r="N770" s="577"/>
      <c r="O770" s="577"/>
      <c r="P770" s="577"/>
      <c r="Q770" s="577"/>
      <c r="R770" s="577"/>
      <c r="S770" s="577"/>
      <c r="T770" s="577"/>
      <c r="U770" s="577"/>
      <c r="V770" s="577"/>
      <c r="W770" s="577"/>
      <c r="X770" s="577"/>
      <c r="Y770" s="577"/>
      <c r="Z770" s="577"/>
    </row>
    <row r="771" spans="1:26" ht="12.75" customHeight="1">
      <c r="A771" s="577"/>
      <c r="B771" s="577"/>
      <c r="C771" s="577"/>
      <c r="D771" s="577"/>
      <c r="E771" s="577"/>
      <c r="F771" s="577"/>
      <c r="G771" s="577"/>
      <c r="H771" s="577"/>
      <c r="I771" s="577"/>
      <c r="J771" s="577"/>
      <c r="K771" s="577"/>
      <c r="L771" s="577"/>
      <c r="M771" s="577"/>
      <c r="N771" s="577"/>
      <c r="O771" s="577"/>
      <c r="P771" s="577"/>
      <c r="Q771" s="577"/>
      <c r="R771" s="577"/>
      <c r="S771" s="577"/>
      <c r="T771" s="577"/>
      <c r="U771" s="577"/>
      <c r="V771" s="577"/>
      <c r="W771" s="577"/>
      <c r="X771" s="577"/>
      <c r="Y771" s="577"/>
      <c r="Z771" s="577"/>
    </row>
    <row r="772" spans="1:26" ht="12.75" customHeight="1">
      <c r="A772" s="577"/>
      <c r="B772" s="577"/>
      <c r="C772" s="577"/>
      <c r="D772" s="577"/>
      <c r="E772" s="577"/>
      <c r="F772" s="577"/>
      <c r="G772" s="577"/>
      <c r="H772" s="577"/>
      <c r="I772" s="577"/>
      <c r="J772" s="577"/>
      <c r="K772" s="577"/>
      <c r="L772" s="577"/>
      <c r="M772" s="577"/>
      <c r="N772" s="577"/>
      <c r="O772" s="577"/>
      <c r="P772" s="577"/>
      <c r="Q772" s="577"/>
      <c r="R772" s="577"/>
      <c r="S772" s="577"/>
      <c r="T772" s="577"/>
      <c r="U772" s="577"/>
      <c r="V772" s="577"/>
      <c r="W772" s="577"/>
      <c r="X772" s="577"/>
      <c r="Y772" s="577"/>
      <c r="Z772" s="577"/>
    </row>
    <row r="773" spans="1:26" ht="12.75" customHeight="1">
      <c r="A773" s="577"/>
      <c r="B773" s="577"/>
      <c r="C773" s="577"/>
      <c r="D773" s="577"/>
      <c r="E773" s="577"/>
      <c r="F773" s="577"/>
      <c r="G773" s="577"/>
      <c r="H773" s="577"/>
      <c r="I773" s="577"/>
      <c r="J773" s="577"/>
      <c r="K773" s="577"/>
      <c r="L773" s="577"/>
      <c r="M773" s="577"/>
      <c r="N773" s="577"/>
      <c r="O773" s="577"/>
      <c r="P773" s="577"/>
      <c r="Q773" s="577"/>
      <c r="R773" s="577"/>
      <c r="S773" s="577"/>
      <c r="T773" s="577"/>
      <c r="U773" s="577"/>
      <c r="V773" s="577"/>
      <c r="W773" s="577"/>
      <c r="X773" s="577"/>
      <c r="Y773" s="577"/>
      <c r="Z773" s="577"/>
    </row>
    <row r="774" spans="1:26" ht="12.75" customHeight="1">
      <c r="A774" s="577"/>
      <c r="B774" s="577"/>
      <c r="C774" s="577"/>
      <c r="D774" s="577"/>
      <c r="E774" s="577"/>
      <c r="F774" s="577"/>
      <c r="G774" s="577"/>
      <c r="H774" s="577"/>
      <c r="I774" s="577"/>
      <c r="J774" s="577"/>
      <c r="K774" s="577"/>
      <c r="L774" s="577"/>
      <c r="M774" s="577"/>
      <c r="N774" s="577"/>
      <c r="O774" s="577"/>
      <c r="P774" s="577"/>
      <c r="Q774" s="577"/>
      <c r="R774" s="577"/>
      <c r="S774" s="577"/>
      <c r="T774" s="577"/>
      <c r="U774" s="577"/>
      <c r="V774" s="577"/>
      <c r="W774" s="577"/>
      <c r="X774" s="577"/>
      <c r="Y774" s="577"/>
      <c r="Z774" s="577"/>
    </row>
    <row r="775" spans="1:26" ht="12.75" customHeight="1">
      <c r="A775" s="577"/>
      <c r="B775" s="577"/>
      <c r="C775" s="577"/>
      <c r="D775" s="577"/>
      <c r="E775" s="577"/>
      <c r="F775" s="577"/>
      <c r="G775" s="577"/>
      <c r="H775" s="577"/>
      <c r="I775" s="577"/>
      <c r="J775" s="577"/>
      <c r="K775" s="577"/>
      <c r="L775" s="577"/>
      <c r="M775" s="577"/>
      <c r="N775" s="577"/>
      <c r="O775" s="577"/>
      <c r="P775" s="577"/>
      <c r="Q775" s="577"/>
      <c r="R775" s="577"/>
      <c r="S775" s="577"/>
      <c r="T775" s="577"/>
      <c r="U775" s="577"/>
      <c r="V775" s="577"/>
      <c r="W775" s="577"/>
      <c r="X775" s="577"/>
      <c r="Y775" s="577"/>
      <c r="Z775" s="577"/>
    </row>
    <row r="776" spans="1:26" ht="12.75" customHeight="1">
      <c r="A776" s="577"/>
      <c r="B776" s="577"/>
      <c r="C776" s="577"/>
      <c r="D776" s="577"/>
      <c r="E776" s="577"/>
      <c r="F776" s="577"/>
      <c r="G776" s="577"/>
      <c r="H776" s="577"/>
      <c r="I776" s="577"/>
      <c r="J776" s="577"/>
      <c r="K776" s="577"/>
      <c r="L776" s="577"/>
      <c r="M776" s="577"/>
      <c r="N776" s="577"/>
      <c r="O776" s="577"/>
      <c r="P776" s="577"/>
      <c r="Q776" s="577"/>
      <c r="R776" s="577"/>
      <c r="S776" s="577"/>
      <c r="T776" s="577"/>
      <c r="U776" s="577"/>
      <c r="V776" s="577"/>
      <c r="W776" s="577"/>
      <c r="X776" s="577"/>
      <c r="Y776" s="577"/>
      <c r="Z776" s="577"/>
    </row>
    <row r="777" spans="1:26" ht="12.75" customHeight="1">
      <c r="A777" s="577"/>
      <c r="B777" s="577"/>
      <c r="C777" s="577"/>
      <c r="D777" s="577"/>
      <c r="E777" s="577"/>
      <c r="F777" s="577"/>
      <c r="G777" s="577"/>
      <c r="H777" s="577"/>
      <c r="I777" s="577"/>
      <c r="J777" s="577"/>
      <c r="K777" s="577"/>
      <c r="L777" s="577"/>
      <c r="M777" s="577"/>
      <c r="N777" s="577"/>
      <c r="O777" s="577"/>
      <c r="P777" s="577"/>
      <c r="Q777" s="577"/>
      <c r="R777" s="577"/>
      <c r="S777" s="577"/>
      <c r="T777" s="577"/>
      <c r="U777" s="577"/>
      <c r="V777" s="577"/>
      <c r="W777" s="577"/>
      <c r="X777" s="577"/>
      <c r="Y777" s="577"/>
      <c r="Z777" s="577"/>
    </row>
    <row r="778" spans="1:26" ht="12.75" customHeight="1">
      <c r="A778" s="577"/>
      <c r="B778" s="577"/>
      <c r="C778" s="577"/>
      <c r="D778" s="577"/>
      <c r="E778" s="577"/>
      <c r="F778" s="577"/>
      <c r="G778" s="577"/>
      <c r="H778" s="577"/>
      <c r="I778" s="577"/>
      <c r="J778" s="577"/>
      <c r="K778" s="577"/>
      <c r="L778" s="577"/>
      <c r="M778" s="577"/>
      <c r="N778" s="577"/>
      <c r="O778" s="577"/>
      <c r="P778" s="577"/>
      <c r="Q778" s="577"/>
      <c r="R778" s="577"/>
      <c r="S778" s="577"/>
      <c r="T778" s="577"/>
      <c r="U778" s="577"/>
      <c r="V778" s="577"/>
      <c r="W778" s="577"/>
      <c r="X778" s="577"/>
      <c r="Y778" s="577"/>
      <c r="Z778" s="577"/>
    </row>
    <row r="779" spans="1:26" ht="12.75" customHeight="1">
      <c r="A779" s="577"/>
      <c r="B779" s="577"/>
      <c r="C779" s="577"/>
      <c r="D779" s="577"/>
      <c r="E779" s="577"/>
      <c r="F779" s="577"/>
      <c r="G779" s="577"/>
      <c r="H779" s="577"/>
      <c r="I779" s="577"/>
      <c r="J779" s="577"/>
      <c r="K779" s="577"/>
      <c r="L779" s="577"/>
      <c r="M779" s="577"/>
      <c r="N779" s="577"/>
      <c r="O779" s="577"/>
      <c r="P779" s="577"/>
      <c r="Q779" s="577"/>
      <c r="R779" s="577"/>
      <c r="S779" s="577"/>
      <c r="T779" s="577"/>
      <c r="U779" s="577"/>
      <c r="V779" s="577"/>
      <c r="W779" s="577"/>
      <c r="X779" s="577"/>
      <c r="Y779" s="577"/>
      <c r="Z779" s="577"/>
    </row>
    <row r="780" spans="1:26" ht="12.75" customHeight="1">
      <c r="A780" s="577"/>
      <c r="B780" s="577"/>
      <c r="C780" s="577"/>
      <c r="D780" s="577"/>
      <c r="E780" s="577"/>
      <c r="F780" s="577"/>
      <c r="G780" s="577"/>
      <c r="H780" s="577"/>
      <c r="I780" s="577"/>
      <c r="J780" s="577"/>
      <c r="K780" s="577"/>
      <c r="L780" s="577"/>
      <c r="M780" s="577"/>
      <c r="N780" s="577"/>
      <c r="O780" s="577"/>
      <c r="P780" s="577"/>
      <c r="Q780" s="577"/>
      <c r="R780" s="577"/>
      <c r="S780" s="577"/>
      <c r="T780" s="577"/>
      <c r="U780" s="577"/>
      <c r="V780" s="577"/>
      <c r="W780" s="577"/>
      <c r="X780" s="577"/>
      <c r="Y780" s="577"/>
      <c r="Z780" s="577"/>
    </row>
    <row r="781" spans="1:26" ht="12.75" customHeight="1">
      <c r="A781" s="577"/>
      <c r="B781" s="577"/>
      <c r="C781" s="577"/>
      <c r="D781" s="577"/>
      <c r="E781" s="577"/>
      <c r="F781" s="577"/>
      <c r="G781" s="577"/>
      <c r="H781" s="577"/>
      <c r="I781" s="577"/>
      <c r="J781" s="577"/>
      <c r="K781" s="577"/>
      <c r="L781" s="577"/>
      <c r="M781" s="577"/>
      <c r="N781" s="577"/>
      <c r="O781" s="577"/>
      <c r="P781" s="577"/>
      <c r="Q781" s="577"/>
      <c r="R781" s="577"/>
      <c r="S781" s="577"/>
      <c r="T781" s="577"/>
      <c r="U781" s="577"/>
      <c r="V781" s="577"/>
      <c r="W781" s="577"/>
      <c r="X781" s="577"/>
      <c r="Y781" s="577"/>
      <c r="Z781" s="577"/>
    </row>
    <row r="782" spans="1:26" ht="12.75" customHeight="1">
      <c r="A782" s="577"/>
      <c r="B782" s="577"/>
      <c r="C782" s="577"/>
      <c r="D782" s="577"/>
      <c r="E782" s="577"/>
      <c r="F782" s="577"/>
      <c r="G782" s="577"/>
      <c r="H782" s="577"/>
      <c r="I782" s="577"/>
      <c r="J782" s="577"/>
      <c r="K782" s="577"/>
      <c r="L782" s="577"/>
      <c r="M782" s="577"/>
      <c r="N782" s="577"/>
      <c r="O782" s="577"/>
      <c r="P782" s="577"/>
      <c r="Q782" s="577"/>
      <c r="R782" s="577"/>
      <c r="S782" s="577"/>
      <c r="T782" s="577"/>
      <c r="U782" s="577"/>
      <c r="V782" s="577"/>
      <c r="W782" s="577"/>
      <c r="X782" s="577"/>
      <c r="Y782" s="577"/>
      <c r="Z782" s="577"/>
    </row>
    <row r="783" spans="1:26" ht="12.75" customHeight="1">
      <c r="A783" s="577"/>
      <c r="B783" s="577"/>
      <c r="C783" s="577"/>
      <c r="D783" s="577"/>
      <c r="E783" s="577"/>
      <c r="F783" s="577"/>
      <c r="G783" s="577"/>
      <c r="H783" s="577"/>
      <c r="I783" s="577"/>
      <c r="J783" s="577"/>
      <c r="K783" s="577"/>
      <c r="L783" s="577"/>
      <c r="M783" s="577"/>
      <c r="N783" s="577"/>
      <c r="O783" s="577"/>
      <c r="P783" s="577"/>
      <c r="Q783" s="577"/>
      <c r="R783" s="577"/>
      <c r="S783" s="577"/>
      <c r="T783" s="577"/>
      <c r="U783" s="577"/>
      <c r="V783" s="577"/>
      <c r="W783" s="577"/>
      <c r="X783" s="577"/>
      <c r="Y783" s="577"/>
      <c r="Z783" s="577"/>
    </row>
    <row r="784" spans="1:26" ht="12.75" customHeight="1">
      <c r="A784" s="577"/>
      <c r="B784" s="577"/>
      <c r="C784" s="577"/>
      <c r="D784" s="577"/>
      <c r="E784" s="577"/>
      <c r="F784" s="577"/>
      <c r="G784" s="577"/>
      <c r="H784" s="577"/>
      <c r="I784" s="577"/>
      <c r="J784" s="577"/>
      <c r="K784" s="577"/>
      <c r="L784" s="577"/>
      <c r="M784" s="577"/>
      <c r="N784" s="577"/>
      <c r="O784" s="577"/>
      <c r="P784" s="577"/>
      <c r="Q784" s="577"/>
      <c r="R784" s="577"/>
      <c r="S784" s="577"/>
      <c r="T784" s="577"/>
      <c r="U784" s="577"/>
      <c r="V784" s="577"/>
      <c r="W784" s="577"/>
      <c r="X784" s="577"/>
      <c r="Y784" s="577"/>
      <c r="Z784" s="577"/>
    </row>
    <row r="785" spans="1:26" ht="12.75" customHeight="1">
      <c r="A785" s="577"/>
      <c r="B785" s="577"/>
      <c r="C785" s="577"/>
      <c r="D785" s="577"/>
      <c r="E785" s="577"/>
      <c r="F785" s="577"/>
      <c r="G785" s="577"/>
      <c r="H785" s="577"/>
      <c r="I785" s="577"/>
      <c r="J785" s="577"/>
      <c r="K785" s="577"/>
      <c r="L785" s="577"/>
      <c r="M785" s="577"/>
      <c r="N785" s="577"/>
      <c r="O785" s="577"/>
      <c r="P785" s="577"/>
      <c r="Q785" s="577"/>
      <c r="R785" s="577"/>
      <c r="S785" s="577"/>
      <c r="T785" s="577"/>
      <c r="U785" s="577"/>
      <c r="V785" s="577"/>
      <c r="W785" s="577"/>
      <c r="X785" s="577"/>
      <c r="Y785" s="577"/>
      <c r="Z785" s="577"/>
    </row>
    <row r="786" spans="1:26" ht="12.75" customHeight="1">
      <c r="A786" s="577"/>
      <c r="B786" s="577"/>
      <c r="C786" s="577"/>
      <c r="D786" s="577"/>
      <c r="E786" s="577"/>
      <c r="F786" s="577"/>
      <c r="G786" s="577"/>
      <c r="H786" s="577"/>
      <c r="I786" s="577"/>
      <c r="J786" s="577"/>
      <c r="K786" s="577"/>
      <c r="L786" s="577"/>
      <c r="M786" s="577"/>
      <c r="N786" s="577"/>
      <c r="O786" s="577"/>
      <c r="P786" s="577"/>
      <c r="Q786" s="577"/>
      <c r="R786" s="577"/>
      <c r="S786" s="577"/>
      <c r="T786" s="577"/>
      <c r="U786" s="577"/>
      <c r="V786" s="577"/>
      <c r="W786" s="577"/>
      <c r="X786" s="577"/>
      <c r="Y786" s="577"/>
      <c r="Z786" s="577"/>
    </row>
    <row r="787" spans="1:26" ht="12.75" customHeight="1">
      <c r="A787" s="577"/>
      <c r="B787" s="577"/>
      <c r="C787" s="577"/>
      <c r="D787" s="577"/>
      <c r="E787" s="577"/>
      <c r="F787" s="577"/>
      <c r="G787" s="577"/>
      <c r="H787" s="577"/>
      <c r="I787" s="577"/>
      <c r="J787" s="577"/>
      <c r="K787" s="577"/>
      <c r="L787" s="577"/>
      <c r="M787" s="577"/>
      <c r="N787" s="577"/>
      <c r="O787" s="577"/>
      <c r="P787" s="577"/>
      <c r="Q787" s="577"/>
      <c r="R787" s="577"/>
      <c r="S787" s="577"/>
      <c r="T787" s="577"/>
      <c r="U787" s="577"/>
      <c r="V787" s="577"/>
      <c r="W787" s="577"/>
      <c r="X787" s="577"/>
      <c r="Y787" s="577"/>
      <c r="Z787" s="577"/>
    </row>
    <row r="788" spans="1:26" ht="12.75" customHeight="1">
      <c r="A788" s="577"/>
      <c r="B788" s="577"/>
      <c r="C788" s="577"/>
      <c r="D788" s="577"/>
      <c r="E788" s="577"/>
      <c r="F788" s="577"/>
      <c r="G788" s="577"/>
      <c r="H788" s="577"/>
      <c r="I788" s="577"/>
      <c r="J788" s="577"/>
      <c r="K788" s="577"/>
      <c r="L788" s="577"/>
      <c r="M788" s="577"/>
      <c r="N788" s="577"/>
      <c r="O788" s="577"/>
      <c r="P788" s="577"/>
      <c r="Q788" s="577"/>
      <c r="R788" s="577"/>
      <c r="S788" s="577"/>
      <c r="T788" s="577"/>
      <c r="U788" s="577"/>
      <c r="V788" s="577"/>
      <c r="W788" s="577"/>
      <c r="X788" s="577"/>
      <c r="Y788" s="577"/>
      <c r="Z788" s="577"/>
    </row>
    <row r="789" spans="1:26" ht="12.75" customHeight="1">
      <c r="A789" s="577"/>
      <c r="B789" s="577"/>
      <c r="C789" s="577"/>
      <c r="D789" s="577"/>
      <c r="E789" s="577"/>
      <c r="F789" s="577"/>
      <c r="G789" s="577"/>
      <c r="H789" s="577"/>
      <c r="I789" s="577"/>
      <c r="J789" s="577"/>
      <c r="K789" s="577"/>
      <c r="L789" s="577"/>
      <c r="M789" s="577"/>
      <c r="N789" s="577"/>
      <c r="O789" s="577"/>
      <c r="P789" s="577"/>
      <c r="Q789" s="577"/>
      <c r="R789" s="577"/>
      <c r="S789" s="577"/>
      <c r="T789" s="577"/>
      <c r="U789" s="577"/>
      <c r="V789" s="577"/>
      <c r="W789" s="577"/>
      <c r="X789" s="577"/>
      <c r="Y789" s="577"/>
      <c r="Z789" s="577"/>
    </row>
    <row r="790" spans="1:26" ht="12.75" customHeight="1">
      <c r="A790" s="577"/>
      <c r="B790" s="577"/>
      <c r="C790" s="577"/>
      <c r="D790" s="577"/>
      <c r="E790" s="577"/>
      <c r="F790" s="577"/>
      <c r="G790" s="577"/>
      <c r="H790" s="577"/>
      <c r="I790" s="577"/>
      <c r="J790" s="577"/>
      <c r="K790" s="577"/>
      <c r="L790" s="577"/>
      <c r="M790" s="577"/>
      <c r="N790" s="577"/>
      <c r="O790" s="577"/>
      <c r="P790" s="577"/>
      <c r="Q790" s="577"/>
      <c r="R790" s="577"/>
      <c r="S790" s="577"/>
      <c r="T790" s="577"/>
      <c r="U790" s="577"/>
      <c r="V790" s="577"/>
      <c r="W790" s="577"/>
      <c r="X790" s="577"/>
      <c r="Y790" s="577"/>
      <c r="Z790" s="577"/>
    </row>
    <row r="791" spans="1:26" ht="12.75" customHeight="1">
      <c r="A791" s="577"/>
      <c r="B791" s="577"/>
      <c r="C791" s="577"/>
      <c r="D791" s="577"/>
      <c r="E791" s="577"/>
      <c r="F791" s="577"/>
      <c r="G791" s="577"/>
      <c r="H791" s="577"/>
      <c r="I791" s="577"/>
      <c r="J791" s="577"/>
      <c r="K791" s="577"/>
      <c r="L791" s="577"/>
      <c r="M791" s="577"/>
      <c r="N791" s="577"/>
      <c r="O791" s="577"/>
      <c r="P791" s="577"/>
      <c r="Q791" s="577"/>
      <c r="R791" s="577"/>
      <c r="S791" s="577"/>
      <c r="T791" s="577"/>
      <c r="U791" s="577"/>
      <c r="V791" s="577"/>
      <c r="W791" s="577"/>
      <c r="X791" s="577"/>
      <c r="Y791" s="577"/>
      <c r="Z791" s="577"/>
    </row>
    <row r="792" spans="1:26" ht="12.75" customHeight="1">
      <c r="A792" s="577"/>
      <c r="B792" s="577"/>
      <c r="C792" s="577"/>
      <c r="D792" s="577"/>
      <c r="E792" s="577"/>
      <c r="F792" s="577"/>
      <c r="G792" s="577"/>
      <c r="H792" s="577"/>
      <c r="I792" s="577"/>
      <c r="J792" s="577"/>
      <c r="K792" s="577"/>
      <c r="L792" s="577"/>
      <c r="M792" s="577"/>
      <c r="N792" s="577"/>
      <c r="O792" s="577"/>
      <c r="P792" s="577"/>
      <c r="Q792" s="577"/>
      <c r="R792" s="577"/>
      <c r="S792" s="577"/>
      <c r="T792" s="577"/>
      <c r="U792" s="577"/>
      <c r="V792" s="577"/>
      <c r="W792" s="577"/>
      <c r="X792" s="577"/>
      <c r="Y792" s="577"/>
      <c r="Z792" s="577"/>
    </row>
    <row r="793" spans="1:26" ht="12.75" customHeight="1">
      <c r="A793" s="577"/>
      <c r="B793" s="577"/>
      <c r="C793" s="577"/>
      <c r="D793" s="577"/>
      <c r="E793" s="577"/>
      <c r="F793" s="577"/>
      <c r="G793" s="577"/>
      <c r="H793" s="577"/>
      <c r="I793" s="577"/>
      <c r="J793" s="577"/>
      <c r="K793" s="577"/>
      <c r="L793" s="577"/>
      <c r="M793" s="577"/>
      <c r="N793" s="577"/>
      <c r="O793" s="577"/>
      <c r="P793" s="577"/>
      <c r="Q793" s="577"/>
      <c r="R793" s="577"/>
      <c r="S793" s="577"/>
      <c r="T793" s="577"/>
      <c r="U793" s="577"/>
      <c r="V793" s="577"/>
      <c r="W793" s="577"/>
      <c r="X793" s="577"/>
      <c r="Y793" s="577"/>
      <c r="Z793" s="577"/>
    </row>
    <row r="794" spans="1:26" ht="12.75" customHeight="1">
      <c r="A794" s="577"/>
      <c r="B794" s="577"/>
      <c r="C794" s="577"/>
      <c r="D794" s="577"/>
      <c r="E794" s="577"/>
      <c r="F794" s="577"/>
      <c r="G794" s="577"/>
      <c r="H794" s="577"/>
      <c r="I794" s="577"/>
      <c r="J794" s="577"/>
      <c r="K794" s="577"/>
      <c r="L794" s="577"/>
      <c r="M794" s="577"/>
      <c r="N794" s="577"/>
      <c r="O794" s="577"/>
      <c r="P794" s="577"/>
      <c r="Q794" s="577"/>
      <c r="R794" s="577"/>
      <c r="S794" s="577"/>
      <c r="T794" s="577"/>
      <c r="U794" s="577"/>
      <c r="V794" s="577"/>
      <c r="W794" s="577"/>
      <c r="X794" s="577"/>
      <c r="Y794" s="577"/>
      <c r="Z794" s="577"/>
    </row>
    <row r="795" spans="1:26" ht="12.75" customHeight="1">
      <c r="A795" s="577"/>
      <c r="B795" s="577"/>
      <c r="C795" s="577"/>
      <c r="D795" s="577"/>
      <c r="E795" s="577"/>
      <c r="F795" s="577"/>
      <c r="G795" s="577"/>
      <c r="H795" s="577"/>
      <c r="I795" s="577"/>
      <c r="J795" s="577"/>
      <c r="K795" s="577"/>
      <c r="L795" s="577"/>
      <c r="M795" s="577"/>
      <c r="N795" s="577"/>
      <c r="O795" s="577"/>
      <c r="P795" s="577"/>
      <c r="Q795" s="577"/>
      <c r="R795" s="577"/>
      <c r="S795" s="577"/>
      <c r="T795" s="577"/>
      <c r="U795" s="577"/>
      <c r="V795" s="577"/>
      <c r="W795" s="577"/>
      <c r="X795" s="577"/>
      <c r="Y795" s="577"/>
      <c r="Z795" s="577"/>
    </row>
    <row r="796" spans="1:26" ht="12.75" customHeight="1">
      <c r="A796" s="577"/>
      <c r="B796" s="577"/>
      <c r="C796" s="577"/>
      <c r="D796" s="577"/>
      <c r="E796" s="577"/>
      <c r="F796" s="577"/>
      <c r="G796" s="577"/>
      <c r="H796" s="577"/>
      <c r="I796" s="577"/>
      <c r="J796" s="577"/>
      <c r="K796" s="577"/>
      <c r="L796" s="577"/>
      <c r="M796" s="577"/>
      <c r="N796" s="577"/>
      <c r="O796" s="577"/>
      <c r="P796" s="577"/>
      <c r="Q796" s="577"/>
      <c r="R796" s="577"/>
      <c r="S796" s="577"/>
      <c r="T796" s="577"/>
      <c r="U796" s="577"/>
      <c r="V796" s="577"/>
      <c r="W796" s="577"/>
      <c r="X796" s="577"/>
      <c r="Y796" s="577"/>
      <c r="Z796" s="577"/>
    </row>
    <row r="797" spans="1:26" ht="12.75" customHeight="1">
      <c r="A797" s="577"/>
      <c r="B797" s="577"/>
      <c r="C797" s="577"/>
      <c r="D797" s="577"/>
      <c r="E797" s="577"/>
      <c r="F797" s="577"/>
      <c r="G797" s="577"/>
      <c r="H797" s="577"/>
      <c r="I797" s="577"/>
      <c r="J797" s="577"/>
      <c r="K797" s="577"/>
      <c r="L797" s="577"/>
      <c r="M797" s="577"/>
      <c r="N797" s="577"/>
      <c r="O797" s="577"/>
      <c r="P797" s="577"/>
      <c r="Q797" s="577"/>
      <c r="R797" s="577"/>
      <c r="S797" s="577"/>
      <c r="T797" s="577"/>
      <c r="U797" s="577"/>
      <c r="V797" s="577"/>
      <c r="W797" s="577"/>
      <c r="X797" s="577"/>
      <c r="Y797" s="577"/>
      <c r="Z797" s="577"/>
    </row>
    <row r="798" spans="1:26" ht="12.75" customHeight="1">
      <c r="A798" s="577"/>
      <c r="B798" s="577"/>
      <c r="C798" s="577"/>
      <c r="D798" s="577"/>
      <c r="E798" s="577"/>
      <c r="F798" s="577"/>
      <c r="G798" s="577"/>
      <c r="H798" s="577"/>
      <c r="I798" s="577"/>
      <c r="J798" s="577"/>
      <c r="K798" s="577"/>
      <c r="L798" s="577"/>
      <c r="M798" s="577"/>
      <c r="N798" s="577"/>
      <c r="O798" s="577"/>
      <c r="P798" s="577"/>
      <c r="Q798" s="577"/>
      <c r="R798" s="577"/>
      <c r="S798" s="577"/>
      <c r="T798" s="577"/>
      <c r="U798" s="577"/>
      <c r="V798" s="577"/>
      <c r="W798" s="577"/>
      <c r="X798" s="577"/>
      <c r="Y798" s="577"/>
      <c r="Z798" s="577"/>
    </row>
    <row r="799" spans="1:26" ht="12.75" customHeight="1">
      <c r="A799" s="577"/>
      <c r="B799" s="577"/>
      <c r="C799" s="577"/>
      <c r="D799" s="577"/>
      <c r="E799" s="577"/>
      <c r="F799" s="577"/>
      <c r="G799" s="577"/>
      <c r="H799" s="577"/>
      <c r="I799" s="577"/>
      <c r="J799" s="577"/>
      <c r="K799" s="577"/>
      <c r="L799" s="577"/>
      <c r="M799" s="577"/>
      <c r="N799" s="577"/>
      <c r="O799" s="577"/>
      <c r="P799" s="577"/>
      <c r="Q799" s="577"/>
      <c r="R799" s="577"/>
      <c r="S799" s="577"/>
      <c r="T799" s="577"/>
      <c r="U799" s="577"/>
      <c r="V799" s="577"/>
      <c r="W799" s="577"/>
      <c r="X799" s="577"/>
      <c r="Y799" s="577"/>
      <c r="Z799" s="577"/>
    </row>
    <row r="800" spans="1:26" ht="12.75" customHeight="1">
      <c r="A800" s="577"/>
      <c r="B800" s="577"/>
      <c r="C800" s="577"/>
      <c r="D800" s="577"/>
      <c r="E800" s="577"/>
      <c r="F800" s="577"/>
      <c r="G800" s="577"/>
      <c r="H800" s="577"/>
      <c r="I800" s="577"/>
      <c r="J800" s="577"/>
      <c r="K800" s="577"/>
      <c r="L800" s="577"/>
      <c r="M800" s="577"/>
      <c r="N800" s="577"/>
      <c r="O800" s="577"/>
      <c r="P800" s="577"/>
      <c r="Q800" s="577"/>
      <c r="R800" s="577"/>
      <c r="S800" s="577"/>
      <c r="T800" s="577"/>
      <c r="U800" s="577"/>
      <c r="V800" s="577"/>
      <c r="W800" s="577"/>
      <c r="X800" s="577"/>
      <c r="Y800" s="577"/>
      <c r="Z800" s="577"/>
    </row>
    <row r="801" spans="1:26" ht="12.75" customHeight="1">
      <c r="A801" s="577"/>
      <c r="B801" s="577"/>
      <c r="C801" s="577"/>
      <c r="D801" s="577"/>
      <c r="E801" s="577"/>
      <c r="F801" s="577"/>
      <c r="G801" s="577"/>
      <c r="H801" s="577"/>
      <c r="I801" s="577"/>
      <c r="J801" s="577"/>
      <c r="K801" s="577"/>
      <c r="L801" s="577"/>
      <c r="M801" s="577"/>
      <c r="N801" s="577"/>
      <c r="O801" s="577"/>
      <c r="P801" s="577"/>
      <c r="Q801" s="577"/>
      <c r="R801" s="577"/>
      <c r="S801" s="577"/>
      <c r="T801" s="577"/>
      <c r="U801" s="577"/>
      <c r="V801" s="577"/>
      <c r="W801" s="577"/>
      <c r="X801" s="577"/>
      <c r="Y801" s="577"/>
      <c r="Z801" s="577"/>
    </row>
    <row r="802" spans="1:26" ht="12.75" customHeight="1">
      <c r="A802" s="577"/>
      <c r="B802" s="577"/>
      <c r="C802" s="577"/>
      <c r="D802" s="577"/>
      <c r="E802" s="577"/>
      <c r="F802" s="577"/>
      <c r="G802" s="577"/>
      <c r="H802" s="577"/>
      <c r="I802" s="577"/>
      <c r="J802" s="577"/>
      <c r="K802" s="577"/>
      <c r="L802" s="577"/>
      <c r="M802" s="577"/>
      <c r="N802" s="577"/>
      <c r="O802" s="577"/>
      <c r="P802" s="577"/>
      <c r="Q802" s="577"/>
      <c r="R802" s="577"/>
      <c r="S802" s="577"/>
      <c r="T802" s="577"/>
      <c r="U802" s="577"/>
      <c r="V802" s="577"/>
      <c r="W802" s="577"/>
      <c r="X802" s="577"/>
      <c r="Y802" s="577"/>
      <c r="Z802" s="577"/>
    </row>
    <row r="803" spans="1:26" ht="12.75" customHeight="1">
      <c r="A803" s="577"/>
      <c r="B803" s="577"/>
      <c r="C803" s="577"/>
      <c r="D803" s="577"/>
      <c r="E803" s="577"/>
      <c r="F803" s="577"/>
      <c r="G803" s="577"/>
      <c r="H803" s="577"/>
      <c r="I803" s="577"/>
      <c r="J803" s="577"/>
      <c r="K803" s="577"/>
      <c r="L803" s="577"/>
      <c r="M803" s="577"/>
      <c r="N803" s="577"/>
      <c r="O803" s="577"/>
      <c r="P803" s="577"/>
      <c r="Q803" s="577"/>
      <c r="R803" s="577"/>
      <c r="S803" s="577"/>
      <c r="T803" s="577"/>
      <c r="U803" s="577"/>
      <c r="V803" s="577"/>
      <c r="W803" s="577"/>
      <c r="X803" s="577"/>
      <c r="Y803" s="577"/>
      <c r="Z803" s="577"/>
    </row>
    <row r="804" spans="1:26" ht="12.75" customHeight="1">
      <c r="A804" s="577"/>
      <c r="B804" s="577"/>
      <c r="C804" s="577"/>
      <c r="D804" s="577"/>
      <c r="E804" s="577"/>
      <c r="F804" s="577"/>
      <c r="G804" s="577"/>
      <c r="H804" s="577"/>
      <c r="I804" s="577"/>
      <c r="J804" s="577"/>
      <c r="K804" s="577"/>
      <c r="L804" s="577"/>
      <c r="M804" s="577"/>
      <c r="N804" s="577"/>
      <c r="O804" s="577"/>
      <c r="P804" s="577"/>
      <c r="Q804" s="577"/>
      <c r="R804" s="577"/>
      <c r="S804" s="577"/>
      <c r="T804" s="577"/>
      <c r="U804" s="577"/>
      <c r="V804" s="577"/>
      <c r="W804" s="577"/>
      <c r="X804" s="577"/>
      <c r="Y804" s="577"/>
      <c r="Z804" s="577"/>
    </row>
    <row r="805" spans="1:26" ht="12.75" customHeight="1">
      <c r="A805" s="577"/>
      <c r="B805" s="577"/>
      <c r="C805" s="577"/>
      <c r="D805" s="577"/>
      <c r="E805" s="577"/>
      <c r="F805" s="577"/>
      <c r="G805" s="577"/>
      <c r="H805" s="577"/>
      <c r="I805" s="577"/>
      <c r="J805" s="577"/>
      <c r="K805" s="577"/>
      <c r="L805" s="577"/>
      <c r="M805" s="577"/>
      <c r="N805" s="577"/>
      <c r="O805" s="577"/>
      <c r="P805" s="577"/>
      <c r="Q805" s="577"/>
      <c r="R805" s="577"/>
      <c r="S805" s="577"/>
      <c r="T805" s="577"/>
      <c r="U805" s="577"/>
      <c r="V805" s="577"/>
      <c r="W805" s="577"/>
      <c r="X805" s="577"/>
      <c r="Y805" s="577"/>
      <c r="Z805" s="577"/>
    </row>
    <row r="806" spans="1:26" ht="12.75" customHeight="1">
      <c r="A806" s="577"/>
      <c r="B806" s="577"/>
      <c r="C806" s="577"/>
      <c r="D806" s="577"/>
      <c r="E806" s="577"/>
      <c r="F806" s="577"/>
      <c r="G806" s="577"/>
      <c r="H806" s="577"/>
      <c r="I806" s="577"/>
      <c r="J806" s="577"/>
      <c r="K806" s="577"/>
      <c r="L806" s="577"/>
      <c r="M806" s="577"/>
      <c r="N806" s="577"/>
      <c r="O806" s="577"/>
      <c r="P806" s="577"/>
      <c r="Q806" s="577"/>
      <c r="R806" s="577"/>
      <c r="S806" s="577"/>
      <c r="T806" s="577"/>
      <c r="U806" s="577"/>
      <c r="V806" s="577"/>
      <c r="W806" s="577"/>
      <c r="X806" s="577"/>
      <c r="Y806" s="577"/>
      <c r="Z806" s="577"/>
    </row>
    <row r="807" spans="1:26" ht="12.75" customHeight="1">
      <c r="A807" s="577"/>
      <c r="B807" s="577"/>
      <c r="C807" s="577"/>
      <c r="D807" s="577"/>
      <c r="E807" s="577"/>
      <c r="F807" s="577"/>
      <c r="G807" s="577"/>
      <c r="H807" s="577"/>
      <c r="I807" s="577"/>
      <c r="J807" s="577"/>
      <c r="K807" s="577"/>
      <c r="L807" s="577"/>
      <c r="M807" s="577"/>
      <c r="N807" s="577"/>
      <c r="O807" s="577"/>
      <c r="P807" s="577"/>
      <c r="Q807" s="577"/>
      <c r="R807" s="577"/>
      <c r="S807" s="577"/>
      <c r="T807" s="577"/>
      <c r="U807" s="577"/>
      <c r="V807" s="577"/>
      <c r="W807" s="577"/>
      <c r="X807" s="577"/>
      <c r="Y807" s="577"/>
      <c r="Z807" s="577"/>
    </row>
    <row r="808" spans="1:26" ht="12.75" customHeight="1">
      <c r="A808" s="577"/>
      <c r="B808" s="577"/>
      <c r="C808" s="577"/>
      <c r="D808" s="577"/>
      <c r="E808" s="577"/>
      <c r="F808" s="577"/>
      <c r="G808" s="577"/>
      <c r="H808" s="577"/>
      <c r="I808" s="577"/>
      <c r="J808" s="577"/>
      <c r="K808" s="577"/>
      <c r="L808" s="577"/>
      <c r="M808" s="577"/>
      <c r="N808" s="577"/>
      <c r="O808" s="577"/>
      <c r="P808" s="577"/>
      <c r="Q808" s="577"/>
      <c r="R808" s="577"/>
      <c r="S808" s="577"/>
      <c r="T808" s="577"/>
      <c r="U808" s="577"/>
      <c r="V808" s="577"/>
      <c r="W808" s="577"/>
      <c r="X808" s="577"/>
      <c r="Y808" s="577"/>
      <c r="Z808" s="577"/>
    </row>
    <row r="809" spans="1:26" ht="12.75" customHeight="1">
      <c r="A809" s="577"/>
      <c r="B809" s="577"/>
      <c r="C809" s="577"/>
      <c r="D809" s="577"/>
      <c r="E809" s="577"/>
      <c r="F809" s="577"/>
      <c r="G809" s="577"/>
      <c r="H809" s="577"/>
      <c r="I809" s="577"/>
      <c r="J809" s="577"/>
      <c r="K809" s="577"/>
      <c r="L809" s="577"/>
      <c r="M809" s="577"/>
      <c r="N809" s="577"/>
      <c r="O809" s="577"/>
      <c r="P809" s="577"/>
      <c r="Q809" s="577"/>
      <c r="R809" s="577"/>
      <c r="S809" s="577"/>
      <c r="T809" s="577"/>
      <c r="U809" s="577"/>
      <c r="V809" s="577"/>
      <c r="W809" s="577"/>
      <c r="X809" s="577"/>
      <c r="Y809" s="577"/>
      <c r="Z809" s="577"/>
    </row>
    <row r="810" spans="1:26" ht="12.75" customHeight="1">
      <c r="A810" s="577"/>
      <c r="B810" s="577"/>
      <c r="C810" s="577"/>
      <c r="D810" s="577"/>
      <c r="E810" s="577"/>
      <c r="F810" s="577"/>
      <c r="G810" s="577"/>
      <c r="H810" s="577"/>
      <c r="I810" s="577"/>
      <c r="J810" s="577"/>
      <c r="K810" s="577"/>
      <c r="L810" s="577"/>
      <c r="M810" s="577"/>
      <c r="N810" s="577"/>
      <c r="O810" s="577"/>
      <c r="P810" s="577"/>
      <c r="Q810" s="577"/>
      <c r="R810" s="577"/>
      <c r="S810" s="577"/>
      <c r="T810" s="577"/>
      <c r="U810" s="577"/>
      <c r="V810" s="577"/>
      <c r="W810" s="577"/>
      <c r="X810" s="577"/>
      <c r="Y810" s="577"/>
      <c r="Z810" s="577"/>
    </row>
    <row r="811" spans="1:26" ht="12.75" customHeight="1">
      <c r="A811" s="577"/>
      <c r="B811" s="577"/>
      <c r="C811" s="577"/>
      <c r="D811" s="577"/>
      <c r="E811" s="577"/>
      <c r="F811" s="577"/>
      <c r="G811" s="577"/>
      <c r="H811" s="577"/>
      <c r="I811" s="577"/>
      <c r="J811" s="577"/>
      <c r="K811" s="577"/>
      <c r="L811" s="577"/>
      <c r="M811" s="577"/>
      <c r="N811" s="577"/>
      <c r="O811" s="577"/>
      <c r="P811" s="577"/>
      <c r="Q811" s="577"/>
      <c r="R811" s="577"/>
      <c r="S811" s="577"/>
      <c r="T811" s="577"/>
      <c r="U811" s="577"/>
      <c r="V811" s="577"/>
      <c r="W811" s="577"/>
      <c r="X811" s="577"/>
      <c r="Y811" s="577"/>
      <c r="Z811" s="577"/>
    </row>
    <row r="812" spans="1:26" ht="12.75" customHeight="1">
      <c r="A812" s="577"/>
      <c r="B812" s="577"/>
      <c r="C812" s="577"/>
      <c r="D812" s="577"/>
      <c r="E812" s="577"/>
      <c r="F812" s="577"/>
      <c r="G812" s="577"/>
      <c r="H812" s="577"/>
      <c r="I812" s="577"/>
      <c r="J812" s="577"/>
      <c r="K812" s="577"/>
      <c r="L812" s="577"/>
      <c r="M812" s="577"/>
      <c r="N812" s="577"/>
      <c r="O812" s="577"/>
      <c r="P812" s="577"/>
      <c r="Q812" s="577"/>
      <c r="R812" s="577"/>
      <c r="S812" s="577"/>
      <c r="T812" s="577"/>
      <c r="U812" s="577"/>
      <c r="V812" s="577"/>
      <c r="W812" s="577"/>
      <c r="X812" s="577"/>
      <c r="Y812" s="577"/>
      <c r="Z812" s="577"/>
    </row>
    <row r="813" spans="1:26" ht="12.75" customHeight="1">
      <c r="A813" s="577"/>
      <c r="B813" s="577"/>
      <c r="C813" s="577"/>
      <c r="D813" s="577"/>
      <c r="E813" s="577"/>
      <c r="F813" s="577"/>
      <c r="G813" s="577"/>
      <c r="H813" s="577"/>
      <c r="I813" s="577"/>
      <c r="J813" s="577"/>
      <c r="K813" s="577"/>
      <c r="L813" s="577"/>
      <c r="M813" s="577"/>
      <c r="N813" s="577"/>
      <c r="O813" s="577"/>
      <c r="P813" s="577"/>
      <c r="Q813" s="577"/>
      <c r="R813" s="577"/>
      <c r="S813" s="577"/>
      <c r="T813" s="577"/>
      <c r="U813" s="577"/>
      <c r="V813" s="577"/>
      <c r="W813" s="577"/>
      <c r="X813" s="577"/>
      <c r="Y813" s="577"/>
      <c r="Z813" s="577"/>
    </row>
    <row r="814" spans="1:26" ht="12.75" customHeight="1">
      <c r="A814" s="577"/>
      <c r="B814" s="577"/>
      <c r="C814" s="577"/>
      <c r="D814" s="577"/>
      <c r="E814" s="577"/>
      <c r="F814" s="577"/>
      <c r="G814" s="577"/>
      <c r="H814" s="577"/>
      <c r="I814" s="577"/>
      <c r="J814" s="577"/>
      <c r="K814" s="577"/>
      <c r="L814" s="577"/>
      <c r="M814" s="577"/>
      <c r="N814" s="577"/>
      <c r="O814" s="577"/>
      <c r="P814" s="577"/>
      <c r="Q814" s="577"/>
      <c r="R814" s="577"/>
      <c r="S814" s="577"/>
      <c r="T814" s="577"/>
      <c r="U814" s="577"/>
      <c r="V814" s="577"/>
      <c r="W814" s="577"/>
      <c r="X814" s="577"/>
      <c r="Y814" s="577"/>
      <c r="Z814" s="577"/>
    </row>
    <row r="815" spans="1:26" ht="12.75" customHeight="1">
      <c r="A815" s="577"/>
      <c r="B815" s="577"/>
      <c r="C815" s="577"/>
      <c r="D815" s="577"/>
      <c r="E815" s="577"/>
      <c r="F815" s="577"/>
      <c r="G815" s="577"/>
      <c r="H815" s="577"/>
      <c r="I815" s="577"/>
      <c r="J815" s="577"/>
      <c r="K815" s="577"/>
      <c r="L815" s="577"/>
      <c r="M815" s="577"/>
      <c r="N815" s="577"/>
      <c r="O815" s="577"/>
      <c r="P815" s="577"/>
      <c r="Q815" s="577"/>
      <c r="R815" s="577"/>
      <c r="S815" s="577"/>
      <c r="T815" s="577"/>
      <c r="U815" s="577"/>
      <c r="V815" s="577"/>
      <c r="W815" s="577"/>
      <c r="X815" s="577"/>
      <c r="Y815" s="577"/>
      <c r="Z815" s="577"/>
    </row>
    <row r="816" spans="1:26" ht="12.75" customHeight="1">
      <c r="A816" s="577"/>
      <c r="B816" s="577"/>
      <c r="C816" s="577"/>
      <c r="D816" s="577"/>
      <c r="E816" s="577"/>
      <c r="F816" s="577"/>
      <c r="G816" s="577"/>
      <c r="H816" s="577"/>
      <c r="I816" s="577"/>
      <c r="J816" s="577"/>
      <c r="K816" s="577"/>
      <c r="L816" s="577"/>
      <c r="M816" s="577"/>
      <c r="N816" s="577"/>
      <c r="O816" s="577"/>
      <c r="P816" s="577"/>
      <c r="Q816" s="577"/>
      <c r="R816" s="577"/>
      <c r="S816" s="577"/>
      <c r="T816" s="577"/>
      <c r="U816" s="577"/>
      <c r="V816" s="577"/>
      <c r="W816" s="577"/>
      <c r="X816" s="577"/>
      <c r="Y816" s="577"/>
      <c r="Z816" s="577"/>
    </row>
    <row r="817" spans="1:26" ht="12.75" customHeight="1">
      <c r="A817" s="577"/>
      <c r="B817" s="577"/>
      <c r="C817" s="577"/>
      <c r="D817" s="577"/>
      <c r="E817" s="577"/>
      <c r="F817" s="577"/>
      <c r="G817" s="577"/>
      <c r="H817" s="577"/>
      <c r="I817" s="577"/>
      <c r="J817" s="577"/>
      <c r="K817" s="577"/>
      <c r="L817" s="577"/>
      <c r="M817" s="577"/>
      <c r="N817" s="577"/>
      <c r="O817" s="577"/>
      <c r="P817" s="577"/>
      <c r="Q817" s="577"/>
      <c r="R817" s="577"/>
      <c r="S817" s="577"/>
      <c r="T817" s="577"/>
      <c r="U817" s="577"/>
      <c r="V817" s="577"/>
      <c r="W817" s="577"/>
      <c r="X817" s="577"/>
      <c r="Y817" s="577"/>
      <c r="Z817" s="577"/>
    </row>
    <row r="818" spans="1:26" ht="12.75" customHeight="1">
      <c r="A818" s="577"/>
      <c r="B818" s="577"/>
      <c r="C818" s="577"/>
      <c r="D818" s="577"/>
      <c r="E818" s="577"/>
      <c r="F818" s="577"/>
      <c r="G818" s="577"/>
      <c r="H818" s="577"/>
      <c r="I818" s="577"/>
      <c r="J818" s="577"/>
      <c r="K818" s="577"/>
      <c r="L818" s="577"/>
      <c r="M818" s="577"/>
      <c r="N818" s="577"/>
      <c r="O818" s="577"/>
      <c r="P818" s="577"/>
      <c r="Q818" s="577"/>
      <c r="R818" s="577"/>
      <c r="S818" s="577"/>
      <c r="T818" s="577"/>
      <c r="U818" s="577"/>
      <c r="V818" s="577"/>
      <c r="W818" s="577"/>
      <c r="X818" s="577"/>
      <c r="Y818" s="577"/>
      <c r="Z818" s="577"/>
    </row>
    <row r="819" spans="1:26" ht="12.75" customHeight="1">
      <c r="A819" s="577"/>
      <c r="B819" s="577"/>
      <c r="C819" s="577"/>
      <c r="D819" s="577"/>
      <c r="E819" s="577"/>
      <c r="F819" s="577"/>
      <c r="G819" s="577"/>
      <c r="H819" s="577"/>
      <c r="I819" s="577"/>
      <c r="J819" s="577"/>
      <c r="K819" s="577"/>
      <c r="L819" s="577"/>
      <c r="M819" s="577"/>
      <c r="N819" s="577"/>
      <c r="O819" s="577"/>
      <c r="P819" s="577"/>
      <c r="Q819" s="577"/>
      <c r="R819" s="577"/>
      <c r="S819" s="577"/>
      <c r="T819" s="577"/>
      <c r="U819" s="577"/>
      <c r="V819" s="577"/>
      <c r="W819" s="577"/>
      <c r="X819" s="577"/>
      <c r="Y819" s="577"/>
      <c r="Z819" s="577"/>
    </row>
    <row r="820" spans="1:26" ht="12.75" customHeight="1">
      <c r="A820" s="577"/>
      <c r="B820" s="577"/>
      <c r="C820" s="577"/>
      <c r="D820" s="577"/>
      <c r="E820" s="577"/>
      <c r="F820" s="577"/>
      <c r="G820" s="577"/>
      <c r="H820" s="577"/>
      <c r="I820" s="577"/>
      <c r="J820" s="577"/>
      <c r="K820" s="577"/>
      <c r="L820" s="577"/>
      <c r="M820" s="577"/>
      <c r="N820" s="577"/>
      <c r="O820" s="577"/>
      <c r="P820" s="577"/>
      <c r="Q820" s="577"/>
      <c r="R820" s="577"/>
      <c r="S820" s="577"/>
      <c r="T820" s="577"/>
      <c r="U820" s="577"/>
      <c r="V820" s="577"/>
      <c r="W820" s="577"/>
      <c r="X820" s="577"/>
      <c r="Y820" s="577"/>
      <c r="Z820" s="577"/>
    </row>
    <row r="821" spans="1:26" ht="12.75" customHeight="1">
      <c r="A821" s="577"/>
      <c r="B821" s="577"/>
      <c r="C821" s="577"/>
      <c r="D821" s="577"/>
      <c r="E821" s="577"/>
      <c r="F821" s="577"/>
      <c r="G821" s="577"/>
      <c r="H821" s="577"/>
      <c r="I821" s="577"/>
      <c r="J821" s="577"/>
      <c r="K821" s="577"/>
      <c r="L821" s="577"/>
      <c r="M821" s="577"/>
      <c r="N821" s="577"/>
      <c r="O821" s="577"/>
      <c r="P821" s="577"/>
      <c r="Q821" s="577"/>
      <c r="R821" s="577"/>
      <c r="S821" s="577"/>
      <c r="T821" s="577"/>
      <c r="U821" s="577"/>
      <c r="V821" s="577"/>
      <c r="W821" s="577"/>
      <c r="X821" s="577"/>
      <c r="Y821" s="577"/>
      <c r="Z821" s="577"/>
    </row>
    <row r="822" spans="1:26" ht="12.75" customHeight="1">
      <c r="A822" s="577"/>
      <c r="B822" s="577"/>
      <c r="C822" s="577"/>
      <c r="D822" s="577"/>
      <c r="E822" s="577"/>
      <c r="F822" s="577"/>
      <c r="G822" s="577"/>
      <c r="H822" s="577"/>
      <c r="I822" s="577"/>
      <c r="J822" s="577"/>
      <c r="K822" s="577"/>
      <c r="L822" s="577"/>
      <c r="M822" s="577"/>
      <c r="N822" s="577"/>
      <c r="O822" s="577"/>
      <c r="P822" s="577"/>
      <c r="Q822" s="577"/>
      <c r="R822" s="577"/>
      <c r="S822" s="577"/>
      <c r="T822" s="577"/>
      <c r="U822" s="577"/>
      <c r="V822" s="577"/>
      <c r="W822" s="577"/>
      <c r="X822" s="577"/>
      <c r="Y822" s="577"/>
      <c r="Z822" s="577"/>
    </row>
    <row r="823" spans="1:26" ht="12.75" customHeight="1">
      <c r="A823" s="577"/>
      <c r="B823" s="577"/>
      <c r="C823" s="577"/>
      <c r="D823" s="577"/>
      <c r="E823" s="577"/>
      <c r="F823" s="577"/>
      <c r="G823" s="577"/>
      <c r="H823" s="577"/>
      <c r="I823" s="577"/>
      <c r="J823" s="577"/>
      <c r="K823" s="577"/>
      <c r="L823" s="577"/>
      <c r="M823" s="577"/>
      <c r="N823" s="577"/>
      <c r="O823" s="577"/>
      <c r="P823" s="577"/>
      <c r="Q823" s="577"/>
      <c r="R823" s="577"/>
      <c r="S823" s="577"/>
      <c r="T823" s="577"/>
      <c r="U823" s="577"/>
      <c r="V823" s="577"/>
      <c r="W823" s="577"/>
      <c r="X823" s="577"/>
      <c r="Y823" s="577"/>
      <c r="Z823" s="577"/>
    </row>
    <row r="824" spans="1:26" ht="12.75" customHeight="1">
      <c r="A824" s="577"/>
      <c r="B824" s="577"/>
      <c r="C824" s="577"/>
      <c r="D824" s="577"/>
      <c r="E824" s="577"/>
      <c r="F824" s="577"/>
      <c r="G824" s="577"/>
      <c r="H824" s="577"/>
      <c r="I824" s="577"/>
      <c r="J824" s="577"/>
      <c r="K824" s="577"/>
      <c r="L824" s="577"/>
      <c r="M824" s="577"/>
      <c r="N824" s="577"/>
      <c r="O824" s="577"/>
      <c r="P824" s="577"/>
      <c r="Q824" s="577"/>
      <c r="R824" s="577"/>
      <c r="S824" s="577"/>
      <c r="T824" s="577"/>
      <c r="U824" s="577"/>
      <c r="V824" s="577"/>
      <c r="W824" s="577"/>
      <c r="X824" s="577"/>
      <c r="Y824" s="577"/>
      <c r="Z824" s="577"/>
    </row>
    <row r="825" spans="1:26" ht="12.75" customHeight="1">
      <c r="A825" s="577"/>
      <c r="B825" s="577"/>
      <c r="C825" s="577"/>
      <c r="D825" s="577"/>
      <c r="E825" s="577"/>
      <c r="F825" s="577"/>
      <c r="G825" s="577"/>
      <c r="H825" s="577"/>
      <c r="I825" s="577"/>
      <c r="J825" s="577"/>
      <c r="K825" s="577"/>
      <c r="L825" s="577"/>
      <c r="M825" s="577"/>
      <c r="N825" s="577"/>
      <c r="O825" s="577"/>
      <c r="P825" s="577"/>
      <c r="Q825" s="577"/>
      <c r="R825" s="577"/>
      <c r="S825" s="577"/>
      <c r="T825" s="577"/>
      <c r="U825" s="577"/>
      <c r="V825" s="577"/>
      <c r="W825" s="577"/>
      <c r="X825" s="577"/>
      <c r="Y825" s="577"/>
      <c r="Z825" s="577"/>
    </row>
    <row r="826" spans="1:26" ht="12.75" customHeight="1">
      <c r="A826" s="577"/>
      <c r="B826" s="577"/>
      <c r="C826" s="577"/>
      <c r="D826" s="577"/>
      <c r="E826" s="577"/>
      <c r="F826" s="577"/>
      <c r="G826" s="577"/>
      <c r="H826" s="577"/>
      <c r="I826" s="577"/>
      <c r="J826" s="577"/>
      <c r="K826" s="577"/>
      <c r="L826" s="577"/>
      <c r="M826" s="577"/>
      <c r="N826" s="577"/>
      <c r="O826" s="577"/>
      <c r="P826" s="577"/>
      <c r="Q826" s="577"/>
      <c r="R826" s="577"/>
      <c r="S826" s="577"/>
      <c r="T826" s="577"/>
      <c r="U826" s="577"/>
      <c r="V826" s="577"/>
      <c r="W826" s="577"/>
      <c r="X826" s="577"/>
      <c r="Y826" s="577"/>
      <c r="Z826" s="577"/>
    </row>
    <row r="827" spans="1:26" ht="12.75" customHeight="1">
      <c r="A827" s="577"/>
      <c r="B827" s="577"/>
      <c r="C827" s="577"/>
      <c r="D827" s="577"/>
      <c r="E827" s="577"/>
      <c r="F827" s="577"/>
      <c r="G827" s="577"/>
      <c r="H827" s="577"/>
      <c r="I827" s="577"/>
      <c r="J827" s="577"/>
      <c r="K827" s="577"/>
      <c r="L827" s="577"/>
      <c r="M827" s="577"/>
      <c r="N827" s="577"/>
      <c r="O827" s="577"/>
      <c r="P827" s="577"/>
      <c r="Q827" s="577"/>
      <c r="R827" s="577"/>
      <c r="S827" s="577"/>
      <c r="T827" s="577"/>
      <c r="U827" s="577"/>
      <c r="V827" s="577"/>
      <c r="W827" s="577"/>
      <c r="X827" s="577"/>
      <c r="Y827" s="577"/>
      <c r="Z827" s="577"/>
    </row>
    <row r="828" spans="1:26" ht="12.75" customHeight="1">
      <c r="A828" s="577"/>
      <c r="B828" s="577"/>
      <c r="C828" s="577"/>
      <c r="D828" s="577"/>
      <c r="E828" s="577"/>
      <c r="F828" s="577"/>
      <c r="G828" s="577"/>
      <c r="H828" s="577"/>
      <c r="I828" s="577"/>
      <c r="J828" s="577"/>
      <c r="K828" s="577"/>
      <c r="L828" s="577"/>
      <c r="M828" s="577"/>
      <c r="N828" s="577"/>
      <c r="O828" s="577"/>
      <c r="P828" s="577"/>
      <c r="Q828" s="577"/>
      <c r="R828" s="577"/>
      <c r="S828" s="577"/>
      <c r="T828" s="577"/>
      <c r="U828" s="577"/>
      <c r="V828" s="577"/>
      <c r="W828" s="577"/>
      <c r="X828" s="577"/>
      <c r="Y828" s="577"/>
      <c r="Z828" s="577"/>
    </row>
    <row r="829" spans="1:26" ht="12.75" customHeight="1">
      <c r="A829" s="577"/>
      <c r="B829" s="577"/>
      <c r="C829" s="577"/>
      <c r="D829" s="577"/>
      <c r="E829" s="577"/>
      <c r="F829" s="577"/>
      <c r="G829" s="577"/>
      <c r="H829" s="577"/>
      <c r="I829" s="577"/>
      <c r="J829" s="577"/>
      <c r="K829" s="577"/>
      <c r="L829" s="577"/>
      <c r="M829" s="577"/>
      <c r="N829" s="577"/>
      <c r="O829" s="577"/>
      <c r="P829" s="577"/>
      <c r="Q829" s="577"/>
      <c r="R829" s="577"/>
      <c r="S829" s="577"/>
      <c r="T829" s="577"/>
      <c r="U829" s="577"/>
      <c r="V829" s="577"/>
      <c r="W829" s="577"/>
      <c r="X829" s="577"/>
      <c r="Y829" s="577"/>
      <c r="Z829" s="577"/>
    </row>
    <row r="830" spans="1:26" ht="12.75" customHeight="1">
      <c r="A830" s="577"/>
      <c r="B830" s="577"/>
      <c r="C830" s="577"/>
      <c r="D830" s="577"/>
      <c r="E830" s="577"/>
      <c r="F830" s="577"/>
      <c r="G830" s="577"/>
      <c r="H830" s="577"/>
      <c r="I830" s="577"/>
      <c r="J830" s="577"/>
      <c r="K830" s="577"/>
      <c r="L830" s="577"/>
      <c r="M830" s="577"/>
      <c r="N830" s="577"/>
      <c r="O830" s="577"/>
      <c r="P830" s="577"/>
      <c r="Q830" s="577"/>
      <c r="R830" s="577"/>
      <c r="S830" s="577"/>
      <c r="T830" s="577"/>
      <c r="U830" s="577"/>
      <c r="V830" s="577"/>
      <c r="W830" s="577"/>
      <c r="X830" s="577"/>
      <c r="Y830" s="577"/>
      <c r="Z830" s="577"/>
    </row>
    <row r="831" spans="1:26" ht="12.75" customHeight="1">
      <c r="A831" s="577"/>
      <c r="B831" s="577"/>
      <c r="C831" s="577"/>
      <c r="D831" s="577"/>
      <c r="E831" s="577"/>
      <c r="F831" s="577"/>
      <c r="G831" s="577"/>
      <c r="H831" s="577"/>
      <c r="I831" s="577"/>
      <c r="J831" s="577"/>
      <c r="K831" s="577"/>
      <c r="L831" s="577"/>
      <c r="M831" s="577"/>
      <c r="N831" s="577"/>
      <c r="O831" s="577"/>
      <c r="P831" s="577"/>
      <c r="Q831" s="577"/>
      <c r="R831" s="577"/>
      <c r="S831" s="577"/>
      <c r="T831" s="577"/>
      <c r="U831" s="577"/>
      <c r="V831" s="577"/>
      <c r="W831" s="577"/>
      <c r="X831" s="577"/>
      <c r="Y831" s="577"/>
      <c r="Z831" s="577"/>
    </row>
    <row r="832" spans="1:26" ht="12.75" customHeight="1">
      <c r="A832" s="577"/>
      <c r="B832" s="577"/>
      <c r="C832" s="577"/>
      <c r="D832" s="577"/>
      <c r="E832" s="577"/>
      <c r="F832" s="577"/>
      <c r="G832" s="577"/>
      <c r="H832" s="577"/>
      <c r="I832" s="577"/>
      <c r="J832" s="577"/>
      <c r="K832" s="577"/>
      <c r="L832" s="577"/>
      <c r="M832" s="577"/>
      <c r="N832" s="577"/>
      <c r="O832" s="577"/>
      <c r="P832" s="577"/>
      <c r="Q832" s="577"/>
      <c r="R832" s="577"/>
      <c r="S832" s="577"/>
      <c r="T832" s="577"/>
      <c r="U832" s="577"/>
      <c r="V832" s="577"/>
      <c r="W832" s="577"/>
      <c r="X832" s="577"/>
      <c r="Y832" s="577"/>
      <c r="Z832" s="577"/>
    </row>
    <row r="833" spans="1:26" ht="12.75" customHeight="1">
      <c r="A833" s="577"/>
      <c r="B833" s="577"/>
      <c r="C833" s="577"/>
      <c r="D833" s="577"/>
      <c r="E833" s="577"/>
      <c r="F833" s="577"/>
      <c r="G833" s="577"/>
      <c r="H833" s="577"/>
      <c r="I833" s="577"/>
      <c r="J833" s="577"/>
      <c r="K833" s="577"/>
      <c r="L833" s="577"/>
      <c r="M833" s="577"/>
      <c r="N833" s="577"/>
      <c r="O833" s="577"/>
      <c r="P833" s="577"/>
      <c r="Q833" s="577"/>
      <c r="R833" s="577"/>
      <c r="S833" s="577"/>
      <c r="T833" s="577"/>
      <c r="U833" s="577"/>
      <c r="V833" s="577"/>
      <c r="W833" s="577"/>
      <c r="X833" s="577"/>
      <c r="Y833" s="577"/>
      <c r="Z833" s="577"/>
    </row>
    <row r="834" spans="1:26" ht="12.75" customHeight="1">
      <c r="A834" s="577"/>
      <c r="B834" s="577"/>
      <c r="C834" s="577"/>
      <c r="D834" s="577"/>
      <c r="E834" s="577"/>
      <c r="F834" s="577"/>
      <c r="G834" s="577"/>
      <c r="H834" s="577"/>
      <c r="I834" s="577"/>
      <c r="J834" s="577"/>
      <c r="K834" s="577"/>
      <c r="L834" s="577"/>
      <c r="M834" s="577"/>
      <c r="N834" s="577"/>
      <c r="O834" s="577"/>
      <c r="P834" s="577"/>
      <c r="Q834" s="577"/>
      <c r="R834" s="577"/>
      <c r="S834" s="577"/>
      <c r="T834" s="577"/>
      <c r="U834" s="577"/>
      <c r="V834" s="577"/>
      <c r="W834" s="577"/>
      <c r="X834" s="577"/>
      <c r="Y834" s="577"/>
      <c r="Z834" s="577"/>
    </row>
    <row r="835" spans="1:26" ht="12.75" customHeight="1">
      <c r="A835" s="577"/>
      <c r="B835" s="577"/>
      <c r="C835" s="577"/>
      <c r="D835" s="577"/>
      <c r="E835" s="577"/>
      <c r="F835" s="577"/>
      <c r="G835" s="577"/>
      <c r="H835" s="577"/>
      <c r="I835" s="577"/>
      <c r="J835" s="577"/>
      <c r="K835" s="577"/>
      <c r="L835" s="577"/>
      <c r="M835" s="577"/>
      <c r="N835" s="577"/>
      <c r="O835" s="577"/>
      <c r="P835" s="577"/>
      <c r="Q835" s="577"/>
      <c r="R835" s="577"/>
      <c r="S835" s="577"/>
      <c r="T835" s="577"/>
      <c r="U835" s="577"/>
      <c r="V835" s="577"/>
      <c r="W835" s="577"/>
      <c r="X835" s="577"/>
      <c r="Y835" s="577"/>
      <c r="Z835" s="577"/>
    </row>
    <row r="836" spans="1:26" ht="12.75" customHeight="1">
      <c r="A836" s="577"/>
      <c r="B836" s="577"/>
      <c r="C836" s="577"/>
      <c r="D836" s="577"/>
      <c r="E836" s="577"/>
      <c r="F836" s="577"/>
      <c r="G836" s="577"/>
      <c r="H836" s="577"/>
      <c r="I836" s="577"/>
      <c r="J836" s="577"/>
      <c r="K836" s="577"/>
      <c r="L836" s="577"/>
      <c r="M836" s="577"/>
      <c r="N836" s="577"/>
      <c r="O836" s="577"/>
      <c r="P836" s="577"/>
      <c r="Q836" s="577"/>
      <c r="R836" s="577"/>
      <c r="S836" s="577"/>
      <c r="T836" s="577"/>
      <c r="U836" s="577"/>
      <c r="V836" s="577"/>
      <c r="W836" s="577"/>
      <c r="X836" s="577"/>
      <c r="Y836" s="577"/>
      <c r="Z836" s="577"/>
    </row>
    <row r="837" spans="1:26" ht="12.75" customHeight="1">
      <c r="A837" s="577"/>
      <c r="B837" s="577"/>
      <c r="C837" s="577"/>
      <c r="D837" s="577"/>
      <c r="E837" s="577"/>
      <c r="F837" s="577"/>
      <c r="G837" s="577"/>
      <c r="H837" s="577"/>
      <c r="I837" s="577"/>
      <c r="J837" s="577"/>
      <c r="K837" s="577"/>
      <c r="L837" s="577"/>
      <c r="M837" s="577"/>
      <c r="N837" s="577"/>
      <c r="O837" s="577"/>
      <c r="P837" s="577"/>
      <c r="Q837" s="577"/>
      <c r="R837" s="577"/>
      <c r="S837" s="577"/>
      <c r="T837" s="577"/>
      <c r="U837" s="577"/>
      <c r="V837" s="577"/>
      <c r="W837" s="577"/>
      <c r="X837" s="577"/>
      <c r="Y837" s="577"/>
      <c r="Z837" s="577"/>
    </row>
    <row r="838" spans="1:26" ht="12.75" customHeight="1">
      <c r="A838" s="577"/>
      <c r="B838" s="577"/>
      <c r="C838" s="577"/>
      <c r="D838" s="577"/>
      <c r="E838" s="577"/>
      <c r="F838" s="577"/>
      <c r="G838" s="577"/>
      <c r="H838" s="577"/>
      <c r="I838" s="577"/>
      <c r="J838" s="577"/>
      <c r="K838" s="577"/>
      <c r="L838" s="577"/>
      <c r="M838" s="577"/>
      <c r="N838" s="577"/>
      <c r="O838" s="577"/>
      <c r="P838" s="577"/>
      <c r="Q838" s="577"/>
      <c r="R838" s="577"/>
      <c r="S838" s="577"/>
      <c r="T838" s="577"/>
      <c r="U838" s="577"/>
      <c r="V838" s="577"/>
      <c r="W838" s="577"/>
      <c r="X838" s="577"/>
      <c r="Y838" s="577"/>
      <c r="Z838" s="577"/>
    </row>
    <row r="839" spans="1:26" ht="12.75" customHeight="1">
      <c r="A839" s="577"/>
      <c r="B839" s="577"/>
      <c r="C839" s="577"/>
      <c r="D839" s="577"/>
      <c r="E839" s="577"/>
      <c r="F839" s="577"/>
      <c r="G839" s="577"/>
      <c r="H839" s="577"/>
      <c r="I839" s="577"/>
      <c r="J839" s="577"/>
      <c r="K839" s="577"/>
      <c r="L839" s="577"/>
      <c r="M839" s="577"/>
      <c r="N839" s="577"/>
      <c r="O839" s="577"/>
      <c r="P839" s="577"/>
      <c r="Q839" s="577"/>
      <c r="R839" s="577"/>
      <c r="S839" s="577"/>
      <c r="T839" s="577"/>
      <c r="U839" s="577"/>
      <c r="V839" s="577"/>
      <c r="W839" s="577"/>
      <c r="X839" s="577"/>
      <c r="Y839" s="577"/>
      <c r="Z839" s="577"/>
    </row>
    <row r="840" spans="1:26" ht="12.75" customHeight="1">
      <c r="A840" s="577"/>
      <c r="B840" s="577"/>
      <c r="C840" s="577"/>
      <c r="D840" s="577"/>
      <c r="E840" s="577"/>
      <c r="F840" s="577"/>
      <c r="G840" s="577"/>
      <c r="H840" s="577"/>
      <c r="I840" s="577"/>
      <c r="J840" s="577"/>
      <c r="K840" s="577"/>
      <c r="L840" s="577"/>
      <c r="M840" s="577"/>
      <c r="N840" s="577"/>
      <c r="O840" s="577"/>
      <c r="P840" s="577"/>
      <c r="Q840" s="577"/>
      <c r="R840" s="577"/>
      <c r="S840" s="577"/>
      <c r="T840" s="577"/>
      <c r="U840" s="577"/>
      <c r="V840" s="577"/>
      <c r="W840" s="577"/>
      <c r="X840" s="577"/>
      <c r="Y840" s="577"/>
      <c r="Z840" s="577"/>
    </row>
    <row r="841" spans="1:26" ht="12.75" customHeight="1">
      <c r="A841" s="577"/>
      <c r="B841" s="577"/>
      <c r="C841" s="577"/>
      <c r="D841" s="577"/>
      <c r="E841" s="577"/>
      <c r="F841" s="577"/>
      <c r="G841" s="577"/>
      <c r="H841" s="577"/>
      <c r="I841" s="577"/>
      <c r="J841" s="577"/>
      <c r="K841" s="577"/>
      <c r="L841" s="577"/>
      <c r="M841" s="577"/>
      <c r="N841" s="577"/>
      <c r="O841" s="577"/>
      <c r="P841" s="577"/>
      <c r="Q841" s="577"/>
      <c r="R841" s="577"/>
      <c r="S841" s="577"/>
      <c r="T841" s="577"/>
      <c r="U841" s="577"/>
      <c r="V841" s="577"/>
      <c r="W841" s="577"/>
      <c r="X841" s="577"/>
      <c r="Y841" s="577"/>
      <c r="Z841" s="577"/>
    </row>
    <row r="842" spans="1:26" ht="12.75" customHeight="1">
      <c r="A842" s="577"/>
      <c r="B842" s="577"/>
      <c r="C842" s="577"/>
      <c r="D842" s="577"/>
      <c r="E842" s="577"/>
      <c r="F842" s="577"/>
      <c r="G842" s="577"/>
      <c r="H842" s="577"/>
      <c r="I842" s="577"/>
      <c r="J842" s="577"/>
      <c r="K842" s="577"/>
      <c r="L842" s="577"/>
      <c r="M842" s="577"/>
      <c r="N842" s="577"/>
      <c r="O842" s="577"/>
      <c r="P842" s="577"/>
      <c r="Q842" s="577"/>
      <c r="R842" s="577"/>
      <c r="S842" s="577"/>
      <c r="T842" s="577"/>
      <c r="U842" s="577"/>
      <c r="V842" s="577"/>
      <c r="W842" s="577"/>
      <c r="X842" s="577"/>
      <c r="Y842" s="577"/>
      <c r="Z842" s="577"/>
    </row>
    <row r="843" spans="1:26" ht="12.75" customHeight="1">
      <c r="A843" s="577"/>
      <c r="B843" s="577"/>
      <c r="C843" s="577"/>
      <c r="D843" s="577"/>
      <c r="E843" s="577"/>
      <c r="F843" s="577"/>
      <c r="G843" s="577"/>
      <c r="H843" s="577"/>
      <c r="I843" s="577"/>
      <c r="J843" s="577"/>
      <c r="K843" s="577"/>
      <c r="L843" s="577"/>
      <c r="M843" s="577"/>
      <c r="N843" s="577"/>
      <c r="O843" s="577"/>
      <c r="P843" s="577"/>
      <c r="Q843" s="577"/>
      <c r="R843" s="577"/>
      <c r="S843" s="577"/>
      <c r="T843" s="577"/>
      <c r="U843" s="577"/>
      <c r="V843" s="577"/>
      <c r="W843" s="577"/>
      <c r="X843" s="577"/>
      <c r="Y843" s="577"/>
      <c r="Z843" s="577"/>
    </row>
    <row r="844" spans="1:26" ht="12.75" customHeight="1">
      <c r="A844" s="577"/>
      <c r="B844" s="577"/>
      <c r="C844" s="577"/>
      <c r="D844" s="577"/>
      <c r="E844" s="577"/>
      <c r="F844" s="577"/>
      <c r="G844" s="577"/>
      <c r="H844" s="577"/>
      <c r="I844" s="577"/>
      <c r="J844" s="577"/>
      <c r="K844" s="577"/>
      <c r="L844" s="577"/>
      <c r="M844" s="577"/>
      <c r="N844" s="577"/>
      <c r="O844" s="577"/>
      <c r="P844" s="577"/>
      <c r="Q844" s="577"/>
      <c r="R844" s="577"/>
      <c r="S844" s="577"/>
      <c r="T844" s="577"/>
      <c r="U844" s="577"/>
      <c r="V844" s="577"/>
      <c r="W844" s="577"/>
      <c r="X844" s="577"/>
      <c r="Y844" s="577"/>
      <c r="Z844" s="577"/>
    </row>
    <row r="845" spans="1:26" ht="12.75" customHeight="1">
      <c r="A845" s="577"/>
      <c r="B845" s="577"/>
      <c r="C845" s="577"/>
      <c r="D845" s="577"/>
      <c r="E845" s="577"/>
      <c r="F845" s="577"/>
      <c r="G845" s="577"/>
      <c r="H845" s="577"/>
      <c r="I845" s="577"/>
      <c r="J845" s="577"/>
      <c r="K845" s="577"/>
      <c r="L845" s="577"/>
      <c r="M845" s="577"/>
      <c r="N845" s="577"/>
      <c r="O845" s="577"/>
      <c r="P845" s="577"/>
      <c r="Q845" s="577"/>
      <c r="R845" s="577"/>
      <c r="S845" s="577"/>
      <c r="T845" s="577"/>
      <c r="U845" s="577"/>
      <c r="V845" s="577"/>
      <c r="W845" s="577"/>
      <c r="X845" s="577"/>
      <c r="Y845" s="577"/>
      <c r="Z845" s="577"/>
    </row>
    <row r="846" spans="1:26" ht="12.75" customHeight="1">
      <c r="A846" s="577"/>
      <c r="B846" s="577"/>
      <c r="C846" s="577"/>
      <c r="D846" s="577"/>
      <c r="E846" s="577"/>
      <c r="F846" s="577"/>
      <c r="G846" s="577"/>
      <c r="H846" s="577"/>
      <c r="I846" s="577"/>
      <c r="J846" s="577"/>
      <c r="K846" s="577"/>
      <c r="L846" s="577"/>
      <c r="M846" s="577"/>
      <c r="N846" s="577"/>
      <c r="O846" s="577"/>
      <c r="P846" s="577"/>
      <c r="Q846" s="577"/>
      <c r="R846" s="577"/>
      <c r="S846" s="577"/>
      <c r="T846" s="577"/>
      <c r="U846" s="577"/>
      <c r="V846" s="577"/>
      <c r="W846" s="577"/>
      <c r="X846" s="577"/>
      <c r="Y846" s="577"/>
      <c r="Z846" s="577"/>
    </row>
    <row r="847" spans="1:26" ht="12.75" customHeight="1">
      <c r="A847" s="577"/>
      <c r="B847" s="577"/>
      <c r="C847" s="577"/>
      <c r="D847" s="577"/>
      <c r="E847" s="577"/>
      <c r="F847" s="577"/>
      <c r="G847" s="577"/>
      <c r="H847" s="577"/>
      <c r="I847" s="577"/>
      <c r="J847" s="577"/>
      <c r="K847" s="577"/>
      <c r="L847" s="577"/>
      <c r="M847" s="577"/>
      <c r="N847" s="577"/>
      <c r="O847" s="577"/>
      <c r="P847" s="577"/>
      <c r="Q847" s="577"/>
      <c r="R847" s="577"/>
      <c r="S847" s="577"/>
      <c r="T847" s="577"/>
      <c r="U847" s="577"/>
      <c r="V847" s="577"/>
      <c r="W847" s="577"/>
      <c r="X847" s="577"/>
      <c r="Y847" s="577"/>
      <c r="Z847" s="577"/>
    </row>
    <row r="848" spans="1:26" ht="12.75" customHeight="1">
      <c r="A848" s="577"/>
      <c r="B848" s="577"/>
      <c r="C848" s="577"/>
      <c r="D848" s="577"/>
      <c r="E848" s="577"/>
      <c r="F848" s="577"/>
      <c r="G848" s="577"/>
      <c r="H848" s="577"/>
      <c r="I848" s="577"/>
      <c r="J848" s="577"/>
      <c r="K848" s="577"/>
      <c r="L848" s="577"/>
      <c r="M848" s="577"/>
      <c r="N848" s="577"/>
      <c r="O848" s="577"/>
      <c r="P848" s="577"/>
      <c r="Q848" s="577"/>
      <c r="R848" s="577"/>
      <c r="S848" s="577"/>
      <c r="T848" s="577"/>
      <c r="U848" s="577"/>
      <c r="V848" s="577"/>
      <c r="W848" s="577"/>
      <c r="X848" s="577"/>
      <c r="Y848" s="577"/>
      <c r="Z848" s="577"/>
    </row>
    <row r="849" spans="1:26" ht="12.75" customHeight="1">
      <c r="A849" s="577"/>
      <c r="B849" s="577"/>
      <c r="C849" s="577"/>
      <c r="D849" s="577"/>
      <c r="E849" s="577"/>
      <c r="F849" s="577"/>
      <c r="G849" s="577"/>
      <c r="H849" s="577"/>
      <c r="I849" s="577"/>
      <c r="J849" s="577"/>
      <c r="K849" s="577"/>
      <c r="L849" s="577"/>
      <c r="M849" s="577"/>
      <c r="N849" s="577"/>
      <c r="O849" s="577"/>
      <c r="P849" s="577"/>
      <c r="Q849" s="577"/>
      <c r="R849" s="577"/>
      <c r="S849" s="577"/>
      <c r="T849" s="577"/>
      <c r="U849" s="577"/>
      <c r="V849" s="577"/>
      <c r="W849" s="577"/>
      <c r="X849" s="577"/>
      <c r="Y849" s="577"/>
      <c r="Z849" s="577"/>
    </row>
    <row r="850" spans="1:26" ht="12.75" customHeight="1">
      <c r="A850" s="577"/>
      <c r="B850" s="577"/>
      <c r="C850" s="577"/>
      <c r="D850" s="577"/>
      <c r="E850" s="577"/>
      <c r="F850" s="577"/>
      <c r="G850" s="577"/>
      <c r="H850" s="577"/>
      <c r="I850" s="577"/>
      <c r="J850" s="577"/>
      <c r="K850" s="577"/>
      <c r="L850" s="577"/>
      <c r="M850" s="577"/>
      <c r="N850" s="577"/>
      <c r="O850" s="577"/>
      <c r="P850" s="577"/>
      <c r="Q850" s="577"/>
      <c r="R850" s="577"/>
      <c r="S850" s="577"/>
      <c r="T850" s="577"/>
      <c r="U850" s="577"/>
      <c r="V850" s="577"/>
      <c r="W850" s="577"/>
      <c r="X850" s="577"/>
      <c r="Y850" s="577"/>
      <c r="Z850" s="577"/>
    </row>
    <row r="851" spans="1:26" ht="12.75" customHeight="1">
      <c r="A851" s="577"/>
      <c r="B851" s="577"/>
      <c r="C851" s="577"/>
      <c r="D851" s="577"/>
      <c r="E851" s="577"/>
      <c r="F851" s="577"/>
      <c r="G851" s="577"/>
      <c r="H851" s="577"/>
      <c r="I851" s="577"/>
      <c r="J851" s="577"/>
      <c r="K851" s="577"/>
      <c r="L851" s="577"/>
      <c r="M851" s="577"/>
      <c r="N851" s="577"/>
      <c r="O851" s="577"/>
      <c r="P851" s="577"/>
      <c r="Q851" s="577"/>
      <c r="R851" s="577"/>
      <c r="S851" s="577"/>
      <c r="T851" s="577"/>
      <c r="U851" s="577"/>
      <c r="V851" s="577"/>
      <c r="W851" s="577"/>
      <c r="X851" s="577"/>
      <c r="Y851" s="577"/>
      <c r="Z851" s="577"/>
    </row>
    <row r="852" spans="1:26" ht="12.75" customHeight="1">
      <c r="A852" s="577"/>
      <c r="B852" s="577"/>
      <c r="C852" s="577"/>
      <c r="D852" s="577"/>
      <c r="E852" s="577"/>
      <c r="F852" s="577"/>
      <c r="G852" s="577"/>
      <c r="H852" s="577"/>
      <c r="I852" s="577"/>
      <c r="J852" s="577"/>
      <c r="K852" s="577"/>
      <c r="L852" s="577"/>
      <c r="M852" s="577"/>
      <c r="N852" s="577"/>
      <c r="O852" s="577"/>
      <c r="P852" s="577"/>
      <c r="Q852" s="577"/>
      <c r="R852" s="577"/>
      <c r="S852" s="577"/>
      <c r="T852" s="577"/>
      <c r="U852" s="577"/>
      <c r="V852" s="577"/>
      <c r="W852" s="577"/>
      <c r="X852" s="577"/>
      <c r="Y852" s="577"/>
      <c r="Z852" s="577"/>
    </row>
    <row r="853" spans="1:26" ht="12.75" customHeight="1">
      <c r="A853" s="577"/>
      <c r="B853" s="577"/>
      <c r="C853" s="577"/>
      <c r="D853" s="577"/>
      <c r="E853" s="577"/>
      <c r="F853" s="577"/>
      <c r="G853" s="577"/>
      <c r="H853" s="577"/>
      <c r="I853" s="577"/>
      <c r="J853" s="577"/>
      <c r="K853" s="577"/>
      <c r="L853" s="577"/>
      <c r="M853" s="577"/>
      <c r="N853" s="577"/>
      <c r="O853" s="577"/>
      <c r="P853" s="577"/>
      <c r="Q853" s="577"/>
      <c r="R853" s="577"/>
      <c r="S853" s="577"/>
      <c r="T853" s="577"/>
      <c r="U853" s="577"/>
      <c r="V853" s="577"/>
      <c r="W853" s="577"/>
      <c r="X853" s="577"/>
      <c r="Y853" s="577"/>
      <c r="Z853" s="577"/>
    </row>
    <row r="854" spans="1:26" ht="12.75" customHeight="1">
      <c r="A854" s="577"/>
      <c r="B854" s="577"/>
      <c r="C854" s="577"/>
      <c r="D854" s="577"/>
      <c r="E854" s="577"/>
      <c r="F854" s="577"/>
      <c r="G854" s="577"/>
      <c r="H854" s="577"/>
      <c r="I854" s="577"/>
      <c r="J854" s="577"/>
      <c r="K854" s="577"/>
      <c r="L854" s="577"/>
      <c r="M854" s="577"/>
      <c r="N854" s="577"/>
      <c r="O854" s="577"/>
      <c r="P854" s="577"/>
      <c r="Q854" s="577"/>
      <c r="R854" s="577"/>
      <c r="S854" s="577"/>
      <c r="T854" s="577"/>
      <c r="U854" s="577"/>
      <c r="V854" s="577"/>
      <c r="W854" s="577"/>
      <c r="X854" s="577"/>
      <c r="Y854" s="577"/>
      <c r="Z854" s="577"/>
    </row>
    <row r="855" spans="1:26" ht="12.75" customHeight="1">
      <c r="A855" s="577"/>
      <c r="B855" s="577"/>
      <c r="C855" s="577"/>
      <c r="D855" s="577"/>
      <c r="E855" s="577"/>
      <c r="F855" s="577"/>
      <c r="G855" s="577"/>
      <c r="H855" s="577"/>
      <c r="I855" s="577"/>
      <c r="J855" s="577"/>
      <c r="K855" s="577"/>
      <c r="L855" s="577"/>
      <c r="M855" s="577"/>
      <c r="N855" s="577"/>
      <c r="O855" s="577"/>
      <c r="P855" s="577"/>
      <c r="Q855" s="577"/>
      <c r="R855" s="577"/>
      <c r="S855" s="577"/>
      <c r="T855" s="577"/>
      <c r="U855" s="577"/>
      <c r="V855" s="577"/>
      <c r="W855" s="577"/>
      <c r="X855" s="577"/>
      <c r="Y855" s="577"/>
      <c r="Z855" s="577"/>
    </row>
    <row r="856" spans="1:26" ht="12.75" customHeight="1">
      <c r="A856" s="577"/>
      <c r="B856" s="577"/>
      <c r="C856" s="577"/>
      <c r="D856" s="577"/>
      <c r="E856" s="577"/>
      <c r="F856" s="577"/>
      <c r="G856" s="577"/>
      <c r="H856" s="577"/>
      <c r="I856" s="577"/>
      <c r="J856" s="577"/>
      <c r="K856" s="577"/>
      <c r="L856" s="577"/>
      <c r="M856" s="577"/>
      <c r="N856" s="577"/>
      <c r="O856" s="577"/>
      <c r="P856" s="577"/>
      <c r="Q856" s="577"/>
      <c r="R856" s="577"/>
      <c r="S856" s="577"/>
      <c r="T856" s="577"/>
      <c r="U856" s="577"/>
      <c r="V856" s="577"/>
      <c r="W856" s="577"/>
      <c r="X856" s="577"/>
      <c r="Y856" s="577"/>
      <c r="Z856" s="577"/>
    </row>
    <row r="857" spans="1:26" ht="12.75" customHeight="1">
      <c r="A857" s="577"/>
      <c r="B857" s="577"/>
      <c r="C857" s="577"/>
      <c r="D857" s="577"/>
      <c r="E857" s="577"/>
      <c r="F857" s="577"/>
      <c r="G857" s="577"/>
      <c r="H857" s="577"/>
      <c r="I857" s="577"/>
      <c r="J857" s="577"/>
      <c r="K857" s="577"/>
      <c r="L857" s="577"/>
      <c r="M857" s="577"/>
      <c r="N857" s="577"/>
      <c r="O857" s="577"/>
      <c r="P857" s="577"/>
      <c r="Q857" s="577"/>
      <c r="R857" s="577"/>
      <c r="S857" s="577"/>
      <c r="T857" s="577"/>
      <c r="U857" s="577"/>
      <c r="V857" s="577"/>
      <c r="W857" s="577"/>
      <c r="X857" s="577"/>
      <c r="Y857" s="577"/>
      <c r="Z857" s="577"/>
    </row>
    <row r="858" spans="1:26" ht="12.75" customHeight="1">
      <c r="A858" s="577"/>
      <c r="B858" s="577"/>
      <c r="C858" s="577"/>
      <c r="D858" s="577"/>
      <c r="E858" s="577"/>
      <c r="F858" s="577"/>
      <c r="G858" s="577"/>
      <c r="H858" s="577"/>
      <c r="I858" s="577"/>
      <c r="J858" s="577"/>
      <c r="K858" s="577"/>
      <c r="L858" s="577"/>
      <c r="M858" s="577"/>
      <c r="N858" s="577"/>
      <c r="O858" s="577"/>
      <c r="P858" s="577"/>
      <c r="Q858" s="577"/>
      <c r="R858" s="577"/>
      <c r="S858" s="577"/>
      <c r="T858" s="577"/>
      <c r="U858" s="577"/>
      <c r="V858" s="577"/>
      <c r="W858" s="577"/>
      <c r="X858" s="577"/>
      <c r="Y858" s="577"/>
      <c r="Z858" s="577"/>
    </row>
    <row r="859" spans="1:26" ht="12.75" customHeight="1">
      <c r="A859" s="577"/>
      <c r="B859" s="577"/>
      <c r="C859" s="577"/>
      <c r="D859" s="577"/>
      <c r="E859" s="577"/>
      <c r="F859" s="577"/>
      <c r="G859" s="577"/>
      <c r="H859" s="577"/>
      <c r="I859" s="577"/>
      <c r="J859" s="577"/>
      <c r="K859" s="577"/>
      <c r="L859" s="577"/>
      <c r="M859" s="577"/>
      <c r="N859" s="577"/>
      <c r="O859" s="577"/>
      <c r="P859" s="577"/>
      <c r="Q859" s="577"/>
      <c r="R859" s="577"/>
      <c r="S859" s="577"/>
      <c r="T859" s="577"/>
      <c r="U859" s="577"/>
      <c r="V859" s="577"/>
      <c r="W859" s="577"/>
      <c r="X859" s="577"/>
      <c r="Y859" s="577"/>
      <c r="Z859" s="577"/>
    </row>
    <row r="860" spans="1:26" ht="12.75" customHeight="1">
      <c r="A860" s="577"/>
      <c r="B860" s="577"/>
      <c r="C860" s="577"/>
      <c r="D860" s="577"/>
      <c r="E860" s="577"/>
      <c r="F860" s="577"/>
      <c r="G860" s="577"/>
      <c r="H860" s="577"/>
      <c r="I860" s="577"/>
      <c r="J860" s="577"/>
      <c r="K860" s="577"/>
      <c r="L860" s="577"/>
      <c r="M860" s="577"/>
      <c r="N860" s="577"/>
      <c r="O860" s="577"/>
      <c r="P860" s="577"/>
      <c r="Q860" s="577"/>
      <c r="R860" s="577"/>
      <c r="S860" s="577"/>
      <c r="T860" s="577"/>
      <c r="U860" s="577"/>
      <c r="V860" s="577"/>
      <c r="W860" s="577"/>
      <c r="X860" s="577"/>
      <c r="Y860" s="577"/>
      <c r="Z860" s="577"/>
    </row>
    <row r="861" spans="1:26" ht="12.75" customHeight="1">
      <c r="A861" s="577"/>
      <c r="B861" s="577"/>
      <c r="C861" s="577"/>
      <c r="D861" s="577"/>
      <c r="E861" s="577"/>
      <c r="F861" s="577"/>
      <c r="G861" s="577"/>
      <c r="H861" s="577"/>
      <c r="I861" s="577"/>
      <c r="J861" s="577"/>
      <c r="K861" s="577"/>
      <c r="L861" s="577"/>
      <c r="M861" s="577"/>
      <c r="N861" s="577"/>
      <c r="O861" s="577"/>
      <c r="P861" s="577"/>
      <c r="Q861" s="577"/>
      <c r="R861" s="577"/>
      <c r="S861" s="577"/>
      <c r="T861" s="577"/>
      <c r="U861" s="577"/>
      <c r="V861" s="577"/>
      <c r="W861" s="577"/>
      <c r="X861" s="577"/>
      <c r="Y861" s="577"/>
      <c r="Z861" s="577"/>
    </row>
    <row r="862" spans="1:26" ht="12.75" customHeight="1">
      <c r="A862" s="577"/>
      <c r="B862" s="577"/>
      <c r="C862" s="577"/>
      <c r="D862" s="577"/>
      <c r="E862" s="577"/>
      <c r="F862" s="577"/>
      <c r="G862" s="577"/>
      <c r="H862" s="577"/>
      <c r="I862" s="577"/>
      <c r="J862" s="577"/>
      <c r="K862" s="577"/>
      <c r="L862" s="577"/>
      <c r="M862" s="577"/>
      <c r="N862" s="577"/>
      <c r="O862" s="577"/>
      <c r="P862" s="577"/>
      <c r="Q862" s="577"/>
      <c r="R862" s="577"/>
      <c r="S862" s="577"/>
      <c r="T862" s="577"/>
      <c r="U862" s="577"/>
      <c r="V862" s="577"/>
      <c r="W862" s="577"/>
      <c r="X862" s="577"/>
      <c r="Y862" s="577"/>
      <c r="Z862" s="577"/>
    </row>
    <row r="863" spans="1:26" ht="12.75" customHeight="1">
      <c r="A863" s="577"/>
      <c r="B863" s="577"/>
      <c r="C863" s="577"/>
      <c r="D863" s="577"/>
      <c r="E863" s="577"/>
      <c r="F863" s="577"/>
      <c r="G863" s="577"/>
      <c r="H863" s="577"/>
      <c r="I863" s="577"/>
      <c r="J863" s="577"/>
      <c r="K863" s="577"/>
      <c r="L863" s="577"/>
      <c r="M863" s="577"/>
      <c r="N863" s="577"/>
      <c r="O863" s="577"/>
      <c r="P863" s="577"/>
      <c r="Q863" s="577"/>
      <c r="R863" s="577"/>
      <c r="S863" s="577"/>
      <c r="T863" s="577"/>
      <c r="U863" s="577"/>
      <c r="V863" s="577"/>
      <c r="W863" s="577"/>
      <c r="X863" s="577"/>
      <c r="Y863" s="577"/>
      <c r="Z863" s="577"/>
    </row>
    <row r="864" spans="1:26" ht="12.75" customHeight="1">
      <c r="A864" s="577"/>
      <c r="B864" s="577"/>
      <c r="C864" s="577"/>
      <c r="D864" s="577"/>
      <c r="E864" s="577"/>
      <c r="F864" s="577"/>
      <c r="G864" s="577"/>
      <c r="H864" s="577"/>
      <c r="I864" s="577"/>
      <c r="J864" s="577"/>
      <c r="K864" s="577"/>
      <c r="L864" s="577"/>
      <c r="M864" s="577"/>
      <c r="N864" s="577"/>
      <c r="O864" s="577"/>
      <c r="P864" s="577"/>
      <c r="Q864" s="577"/>
      <c r="R864" s="577"/>
      <c r="S864" s="577"/>
      <c r="T864" s="577"/>
      <c r="U864" s="577"/>
      <c r="V864" s="577"/>
      <c r="W864" s="577"/>
      <c r="X864" s="577"/>
      <c r="Y864" s="577"/>
      <c r="Z864" s="577"/>
    </row>
    <row r="865" spans="1:26" ht="12.75" customHeight="1">
      <c r="A865" s="577"/>
      <c r="B865" s="577"/>
      <c r="C865" s="577"/>
      <c r="D865" s="577"/>
      <c r="E865" s="577"/>
      <c r="F865" s="577"/>
      <c r="G865" s="577"/>
      <c r="H865" s="577"/>
      <c r="I865" s="577"/>
      <c r="J865" s="577"/>
      <c r="K865" s="577"/>
      <c r="L865" s="577"/>
      <c r="M865" s="577"/>
      <c r="N865" s="577"/>
      <c r="O865" s="577"/>
      <c r="P865" s="577"/>
      <c r="Q865" s="577"/>
      <c r="R865" s="577"/>
      <c r="S865" s="577"/>
      <c r="T865" s="577"/>
      <c r="U865" s="577"/>
      <c r="V865" s="577"/>
      <c r="W865" s="577"/>
      <c r="X865" s="577"/>
      <c r="Y865" s="577"/>
      <c r="Z865" s="577"/>
    </row>
    <row r="866" spans="1:26" ht="12.75" customHeight="1">
      <c r="A866" s="577"/>
      <c r="B866" s="577"/>
      <c r="C866" s="577"/>
      <c r="D866" s="577"/>
      <c r="E866" s="577"/>
      <c r="F866" s="577"/>
      <c r="G866" s="577"/>
      <c r="H866" s="577"/>
      <c r="I866" s="577"/>
      <c r="J866" s="577"/>
      <c r="K866" s="577"/>
      <c r="L866" s="577"/>
      <c r="M866" s="577"/>
      <c r="N866" s="577"/>
      <c r="O866" s="577"/>
      <c r="P866" s="577"/>
      <c r="Q866" s="577"/>
      <c r="R866" s="577"/>
      <c r="S866" s="577"/>
      <c r="T866" s="577"/>
      <c r="U866" s="577"/>
      <c r="V866" s="577"/>
      <c r="W866" s="577"/>
      <c r="X866" s="577"/>
      <c r="Y866" s="577"/>
      <c r="Z866" s="577"/>
    </row>
    <row r="867" spans="1:26" ht="12.75" customHeight="1">
      <c r="A867" s="577"/>
      <c r="B867" s="577"/>
      <c r="C867" s="577"/>
      <c r="D867" s="577"/>
      <c r="E867" s="577"/>
      <c r="F867" s="577"/>
      <c r="G867" s="577"/>
      <c r="H867" s="577"/>
      <c r="I867" s="577"/>
      <c r="J867" s="577"/>
      <c r="K867" s="577"/>
      <c r="L867" s="577"/>
      <c r="M867" s="577"/>
      <c r="N867" s="577"/>
      <c r="O867" s="577"/>
      <c r="P867" s="577"/>
      <c r="Q867" s="577"/>
      <c r="R867" s="577"/>
      <c r="S867" s="577"/>
      <c r="T867" s="577"/>
      <c r="U867" s="577"/>
      <c r="V867" s="577"/>
      <c r="W867" s="577"/>
      <c r="X867" s="577"/>
      <c r="Y867" s="577"/>
      <c r="Z867" s="577"/>
    </row>
    <row r="868" spans="1:26" ht="12.75" customHeight="1">
      <c r="A868" s="577"/>
      <c r="B868" s="577"/>
      <c r="C868" s="577"/>
      <c r="D868" s="577"/>
      <c r="E868" s="577"/>
      <c r="F868" s="577"/>
      <c r="G868" s="577"/>
      <c r="H868" s="577"/>
      <c r="I868" s="577"/>
      <c r="J868" s="577"/>
      <c r="K868" s="577"/>
      <c r="L868" s="577"/>
      <c r="M868" s="577"/>
      <c r="N868" s="577"/>
      <c r="O868" s="577"/>
      <c r="P868" s="577"/>
      <c r="Q868" s="577"/>
      <c r="R868" s="577"/>
      <c r="S868" s="577"/>
      <c r="T868" s="577"/>
      <c r="U868" s="577"/>
      <c r="V868" s="577"/>
      <c r="W868" s="577"/>
      <c r="X868" s="577"/>
      <c r="Y868" s="577"/>
      <c r="Z868" s="577"/>
    </row>
    <row r="869" spans="1:26" ht="12.75" customHeight="1">
      <c r="A869" s="577"/>
      <c r="B869" s="577"/>
      <c r="C869" s="577"/>
      <c r="D869" s="577"/>
      <c r="E869" s="577"/>
      <c r="F869" s="577"/>
      <c r="G869" s="577"/>
      <c r="H869" s="577"/>
      <c r="I869" s="577"/>
      <c r="J869" s="577"/>
      <c r="K869" s="577"/>
      <c r="L869" s="577"/>
      <c r="M869" s="577"/>
      <c r="N869" s="577"/>
      <c r="O869" s="577"/>
      <c r="P869" s="577"/>
      <c r="Q869" s="577"/>
      <c r="R869" s="577"/>
      <c r="S869" s="577"/>
      <c r="T869" s="577"/>
      <c r="U869" s="577"/>
      <c r="V869" s="577"/>
      <c r="W869" s="577"/>
      <c r="X869" s="577"/>
      <c r="Y869" s="577"/>
      <c r="Z869" s="577"/>
    </row>
    <row r="870" spans="1:26" ht="12.75" customHeight="1">
      <c r="A870" s="577"/>
      <c r="B870" s="577"/>
      <c r="C870" s="577"/>
      <c r="D870" s="577"/>
      <c r="E870" s="577"/>
      <c r="F870" s="577"/>
      <c r="G870" s="577"/>
      <c r="H870" s="577"/>
      <c r="I870" s="577"/>
      <c r="J870" s="577"/>
      <c r="K870" s="577"/>
      <c r="L870" s="577"/>
      <c r="M870" s="577"/>
      <c r="N870" s="577"/>
      <c r="O870" s="577"/>
      <c r="P870" s="577"/>
      <c r="Q870" s="577"/>
      <c r="R870" s="577"/>
      <c r="S870" s="577"/>
      <c r="T870" s="577"/>
      <c r="U870" s="577"/>
      <c r="V870" s="577"/>
      <c r="W870" s="577"/>
      <c r="X870" s="577"/>
      <c r="Y870" s="577"/>
      <c r="Z870" s="577"/>
    </row>
    <row r="871" spans="1:26" ht="12.75" customHeight="1">
      <c r="A871" s="577"/>
      <c r="B871" s="577"/>
      <c r="C871" s="577"/>
      <c r="D871" s="577"/>
      <c r="E871" s="577"/>
      <c r="F871" s="577"/>
      <c r="G871" s="577"/>
      <c r="H871" s="577"/>
      <c r="I871" s="577"/>
      <c r="J871" s="577"/>
      <c r="K871" s="577"/>
      <c r="L871" s="577"/>
      <c r="M871" s="577"/>
      <c r="N871" s="577"/>
      <c r="O871" s="577"/>
      <c r="P871" s="577"/>
      <c r="Q871" s="577"/>
      <c r="R871" s="577"/>
      <c r="S871" s="577"/>
      <c r="T871" s="577"/>
      <c r="U871" s="577"/>
      <c r="V871" s="577"/>
      <c r="W871" s="577"/>
      <c r="X871" s="577"/>
      <c r="Y871" s="577"/>
      <c r="Z871" s="577"/>
    </row>
    <row r="872" spans="1:26" ht="12.75" customHeight="1">
      <c r="A872" s="577"/>
      <c r="B872" s="577"/>
      <c r="C872" s="577"/>
      <c r="D872" s="577"/>
      <c r="E872" s="577"/>
      <c r="F872" s="577"/>
      <c r="G872" s="577"/>
      <c r="H872" s="577"/>
      <c r="I872" s="577"/>
      <c r="J872" s="577"/>
      <c r="K872" s="577"/>
      <c r="L872" s="577"/>
      <c r="M872" s="577"/>
      <c r="N872" s="577"/>
      <c r="O872" s="577"/>
      <c r="P872" s="577"/>
      <c r="Q872" s="577"/>
      <c r="R872" s="577"/>
      <c r="S872" s="577"/>
      <c r="T872" s="577"/>
      <c r="U872" s="577"/>
      <c r="V872" s="577"/>
      <c r="W872" s="577"/>
      <c r="X872" s="577"/>
      <c r="Y872" s="577"/>
      <c r="Z872" s="577"/>
    </row>
    <row r="873" spans="1:26" ht="12.75" customHeight="1">
      <c r="A873" s="577"/>
      <c r="B873" s="577"/>
      <c r="C873" s="577"/>
      <c r="D873" s="577"/>
      <c r="E873" s="577"/>
      <c r="F873" s="577"/>
      <c r="G873" s="577"/>
      <c r="H873" s="577"/>
      <c r="I873" s="577"/>
      <c r="J873" s="577"/>
      <c r="K873" s="577"/>
      <c r="L873" s="577"/>
      <c r="M873" s="577"/>
      <c r="N873" s="577"/>
      <c r="O873" s="577"/>
      <c r="P873" s="577"/>
      <c r="Q873" s="577"/>
      <c r="R873" s="577"/>
      <c r="S873" s="577"/>
      <c r="T873" s="577"/>
      <c r="U873" s="577"/>
      <c r="V873" s="577"/>
      <c r="W873" s="577"/>
      <c r="X873" s="577"/>
      <c r="Y873" s="577"/>
      <c r="Z873" s="577"/>
    </row>
    <row r="874" spans="1:26" ht="12.75" customHeight="1">
      <c r="A874" s="577"/>
      <c r="B874" s="577"/>
      <c r="C874" s="577"/>
      <c r="D874" s="577"/>
      <c r="E874" s="577"/>
      <c r="F874" s="577"/>
      <c r="G874" s="577"/>
      <c r="H874" s="577"/>
      <c r="I874" s="577"/>
      <c r="J874" s="577"/>
      <c r="K874" s="577"/>
      <c r="L874" s="577"/>
      <c r="M874" s="577"/>
      <c r="N874" s="577"/>
      <c r="O874" s="577"/>
      <c r="P874" s="577"/>
      <c r="Q874" s="577"/>
      <c r="R874" s="577"/>
      <c r="S874" s="577"/>
      <c r="T874" s="577"/>
      <c r="U874" s="577"/>
      <c r="V874" s="577"/>
      <c r="W874" s="577"/>
      <c r="X874" s="577"/>
      <c r="Y874" s="577"/>
      <c r="Z874" s="577"/>
    </row>
    <row r="875" spans="1:26" ht="12.75" customHeight="1">
      <c r="A875" s="577"/>
      <c r="B875" s="577"/>
      <c r="C875" s="577"/>
      <c r="D875" s="577"/>
      <c r="E875" s="577"/>
      <c r="F875" s="577"/>
      <c r="G875" s="577"/>
      <c r="H875" s="577"/>
      <c r="I875" s="577"/>
      <c r="J875" s="577"/>
      <c r="K875" s="577"/>
      <c r="L875" s="577"/>
      <c r="M875" s="577"/>
      <c r="N875" s="577"/>
      <c r="O875" s="577"/>
      <c r="P875" s="577"/>
      <c r="Q875" s="577"/>
      <c r="R875" s="577"/>
      <c r="S875" s="577"/>
      <c r="T875" s="577"/>
      <c r="U875" s="577"/>
      <c r="V875" s="577"/>
      <c r="W875" s="577"/>
      <c r="X875" s="577"/>
      <c r="Y875" s="577"/>
      <c r="Z875" s="577"/>
    </row>
    <row r="876" spans="1:26" ht="12.75" customHeight="1">
      <c r="A876" s="577"/>
      <c r="B876" s="577"/>
      <c r="C876" s="577"/>
      <c r="D876" s="577"/>
      <c r="E876" s="577"/>
      <c r="F876" s="577"/>
      <c r="G876" s="577"/>
      <c r="H876" s="577"/>
      <c r="I876" s="577"/>
      <c r="J876" s="577"/>
      <c r="K876" s="577"/>
      <c r="L876" s="577"/>
      <c r="M876" s="577"/>
      <c r="N876" s="577"/>
      <c r="O876" s="577"/>
      <c r="P876" s="577"/>
      <c r="Q876" s="577"/>
      <c r="R876" s="577"/>
      <c r="S876" s="577"/>
      <c r="T876" s="577"/>
      <c r="U876" s="577"/>
      <c r="V876" s="577"/>
      <c r="W876" s="577"/>
      <c r="X876" s="577"/>
      <c r="Y876" s="577"/>
      <c r="Z876" s="577"/>
    </row>
    <row r="877" spans="1:26" ht="12.75" customHeight="1">
      <c r="A877" s="577"/>
      <c r="B877" s="577"/>
      <c r="C877" s="577"/>
      <c r="D877" s="577"/>
      <c r="E877" s="577"/>
      <c r="F877" s="577"/>
      <c r="G877" s="577"/>
      <c r="H877" s="577"/>
      <c r="I877" s="577"/>
      <c r="J877" s="577"/>
      <c r="K877" s="577"/>
      <c r="L877" s="577"/>
      <c r="M877" s="577"/>
      <c r="N877" s="577"/>
      <c r="O877" s="577"/>
      <c r="P877" s="577"/>
      <c r="Q877" s="577"/>
      <c r="R877" s="577"/>
      <c r="S877" s="577"/>
      <c r="T877" s="577"/>
      <c r="U877" s="577"/>
      <c r="V877" s="577"/>
      <c r="W877" s="577"/>
      <c r="X877" s="577"/>
      <c r="Y877" s="577"/>
      <c r="Z877" s="577"/>
    </row>
    <row r="878" spans="1:26" ht="12.75" customHeight="1">
      <c r="A878" s="577"/>
      <c r="B878" s="577"/>
      <c r="C878" s="577"/>
      <c r="D878" s="577"/>
      <c r="E878" s="577"/>
      <c r="F878" s="577"/>
      <c r="G878" s="577"/>
      <c r="H878" s="577"/>
      <c r="I878" s="577"/>
      <c r="J878" s="577"/>
      <c r="K878" s="577"/>
      <c r="L878" s="577"/>
      <c r="M878" s="577"/>
      <c r="N878" s="577"/>
      <c r="O878" s="577"/>
      <c r="P878" s="577"/>
      <c r="Q878" s="577"/>
      <c r="R878" s="577"/>
      <c r="S878" s="577"/>
      <c r="T878" s="577"/>
      <c r="U878" s="577"/>
      <c r="V878" s="577"/>
      <c r="W878" s="577"/>
      <c r="X878" s="577"/>
      <c r="Y878" s="577"/>
      <c r="Z878" s="577"/>
    </row>
    <row r="879" spans="1:26" ht="12.75" customHeight="1">
      <c r="A879" s="577"/>
      <c r="B879" s="577"/>
      <c r="C879" s="577"/>
      <c r="D879" s="577"/>
      <c r="E879" s="577"/>
      <c r="F879" s="577"/>
      <c r="G879" s="577"/>
      <c r="H879" s="577"/>
      <c r="I879" s="577"/>
      <c r="J879" s="577"/>
      <c r="K879" s="577"/>
      <c r="L879" s="577"/>
      <c r="M879" s="577"/>
      <c r="N879" s="577"/>
      <c r="O879" s="577"/>
      <c r="P879" s="577"/>
      <c r="Q879" s="577"/>
      <c r="R879" s="577"/>
      <c r="S879" s="577"/>
      <c r="T879" s="577"/>
      <c r="U879" s="577"/>
      <c r="V879" s="577"/>
      <c r="W879" s="577"/>
      <c r="X879" s="577"/>
      <c r="Y879" s="577"/>
      <c r="Z879" s="577"/>
    </row>
    <row r="880" spans="1:26" ht="12.75" customHeight="1">
      <c r="A880" s="577"/>
      <c r="B880" s="577"/>
      <c r="C880" s="577"/>
      <c r="D880" s="577"/>
      <c r="E880" s="577"/>
      <c r="F880" s="577"/>
      <c r="G880" s="577"/>
      <c r="H880" s="577"/>
      <c r="I880" s="577"/>
      <c r="J880" s="577"/>
      <c r="K880" s="577"/>
      <c r="L880" s="577"/>
      <c r="M880" s="577"/>
      <c r="N880" s="577"/>
      <c r="O880" s="577"/>
      <c r="P880" s="577"/>
      <c r="Q880" s="577"/>
      <c r="R880" s="577"/>
      <c r="S880" s="577"/>
      <c r="T880" s="577"/>
      <c r="U880" s="577"/>
      <c r="V880" s="577"/>
      <c r="W880" s="577"/>
      <c r="X880" s="577"/>
      <c r="Y880" s="577"/>
      <c r="Z880" s="577"/>
    </row>
    <row r="881" spans="1:26" ht="12.75" customHeight="1">
      <c r="A881" s="577"/>
      <c r="B881" s="577"/>
      <c r="C881" s="577"/>
      <c r="D881" s="577"/>
      <c r="E881" s="577"/>
      <c r="F881" s="577"/>
      <c r="G881" s="577"/>
      <c r="H881" s="577"/>
      <c r="I881" s="577"/>
      <c r="J881" s="577"/>
      <c r="K881" s="577"/>
      <c r="L881" s="577"/>
      <c r="M881" s="577"/>
      <c r="N881" s="577"/>
      <c r="O881" s="577"/>
      <c r="P881" s="577"/>
      <c r="Q881" s="577"/>
      <c r="R881" s="577"/>
      <c r="S881" s="577"/>
      <c r="T881" s="577"/>
      <c r="U881" s="577"/>
      <c r="V881" s="577"/>
      <c r="W881" s="577"/>
      <c r="X881" s="577"/>
      <c r="Y881" s="577"/>
      <c r="Z881" s="577"/>
    </row>
    <row r="882" spans="1:26" ht="12.75" customHeight="1">
      <c r="A882" s="577"/>
      <c r="B882" s="577"/>
      <c r="C882" s="577"/>
      <c r="D882" s="577"/>
      <c r="E882" s="577"/>
      <c r="F882" s="577"/>
      <c r="G882" s="577"/>
      <c r="H882" s="577"/>
      <c r="I882" s="577"/>
      <c r="J882" s="577"/>
      <c r="K882" s="577"/>
      <c r="L882" s="577"/>
      <c r="M882" s="577"/>
      <c r="N882" s="577"/>
      <c r="O882" s="577"/>
      <c r="P882" s="577"/>
      <c r="Q882" s="577"/>
      <c r="R882" s="577"/>
      <c r="S882" s="577"/>
      <c r="T882" s="577"/>
      <c r="U882" s="577"/>
      <c r="V882" s="577"/>
      <c r="W882" s="577"/>
      <c r="X882" s="577"/>
      <c r="Y882" s="577"/>
      <c r="Z882" s="577"/>
    </row>
    <row r="883" spans="1:26" ht="12.75" customHeight="1">
      <c r="A883" s="577"/>
      <c r="B883" s="577"/>
      <c r="C883" s="577"/>
      <c r="D883" s="577"/>
      <c r="E883" s="577"/>
      <c r="F883" s="577"/>
      <c r="G883" s="577"/>
      <c r="H883" s="577"/>
      <c r="I883" s="577"/>
      <c r="J883" s="577"/>
      <c r="K883" s="577"/>
      <c r="L883" s="577"/>
      <c r="M883" s="577"/>
      <c r="N883" s="577"/>
      <c r="O883" s="577"/>
      <c r="P883" s="577"/>
      <c r="Q883" s="577"/>
      <c r="R883" s="577"/>
      <c r="S883" s="577"/>
      <c r="T883" s="577"/>
      <c r="U883" s="577"/>
      <c r="V883" s="577"/>
      <c r="W883" s="577"/>
      <c r="X883" s="577"/>
      <c r="Y883" s="577"/>
      <c r="Z883" s="577"/>
    </row>
    <row r="884" spans="1:26" ht="12.75" customHeight="1">
      <c r="A884" s="577"/>
      <c r="B884" s="577"/>
      <c r="C884" s="577"/>
      <c r="D884" s="577"/>
      <c r="E884" s="577"/>
      <c r="F884" s="577"/>
      <c r="G884" s="577"/>
      <c r="H884" s="577"/>
      <c r="I884" s="577"/>
      <c r="J884" s="577"/>
      <c r="K884" s="577"/>
      <c r="L884" s="577"/>
      <c r="M884" s="577"/>
      <c r="N884" s="577"/>
      <c r="O884" s="577"/>
      <c r="P884" s="577"/>
      <c r="Q884" s="577"/>
      <c r="R884" s="577"/>
      <c r="S884" s="577"/>
      <c r="T884" s="577"/>
      <c r="U884" s="577"/>
      <c r="V884" s="577"/>
      <c r="W884" s="577"/>
      <c r="X884" s="577"/>
      <c r="Y884" s="577"/>
      <c r="Z884" s="577"/>
    </row>
    <row r="885" spans="1:26" ht="12.75" customHeight="1">
      <c r="A885" s="577"/>
      <c r="B885" s="577"/>
      <c r="C885" s="577"/>
      <c r="D885" s="577"/>
      <c r="E885" s="577"/>
      <c r="F885" s="577"/>
      <c r="G885" s="577"/>
      <c r="H885" s="577"/>
      <c r="I885" s="577"/>
      <c r="J885" s="577"/>
      <c r="K885" s="577"/>
      <c r="L885" s="577"/>
      <c r="M885" s="577"/>
      <c r="N885" s="577"/>
      <c r="O885" s="577"/>
      <c r="P885" s="577"/>
      <c r="Q885" s="577"/>
      <c r="R885" s="577"/>
      <c r="S885" s="577"/>
      <c r="T885" s="577"/>
      <c r="U885" s="577"/>
      <c r="V885" s="577"/>
      <c r="W885" s="577"/>
      <c r="X885" s="577"/>
      <c r="Y885" s="577"/>
      <c r="Z885" s="577"/>
    </row>
    <row r="886" spans="1:26" ht="12.75" customHeight="1">
      <c r="A886" s="577"/>
      <c r="B886" s="577"/>
      <c r="C886" s="577"/>
      <c r="D886" s="577"/>
      <c r="E886" s="577"/>
      <c r="F886" s="577"/>
      <c r="G886" s="577"/>
      <c r="H886" s="577"/>
      <c r="I886" s="577"/>
      <c r="J886" s="577"/>
      <c r="K886" s="577"/>
      <c r="L886" s="577"/>
      <c r="M886" s="577"/>
      <c r="N886" s="577"/>
      <c r="O886" s="577"/>
      <c r="P886" s="577"/>
      <c r="Q886" s="577"/>
      <c r="R886" s="577"/>
      <c r="S886" s="577"/>
      <c r="T886" s="577"/>
      <c r="U886" s="577"/>
      <c r="V886" s="577"/>
      <c r="W886" s="577"/>
      <c r="X886" s="577"/>
      <c r="Y886" s="577"/>
      <c r="Z886" s="577"/>
    </row>
    <row r="887" spans="1:26" ht="12.75" customHeight="1">
      <c r="A887" s="577"/>
      <c r="B887" s="577"/>
      <c r="C887" s="577"/>
      <c r="D887" s="577"/>
      <c r="E887" s="577"/>
      <c r="F887" s="577"/>
      <c r="G887" s="577"/>
      <c r="H887" s="577"/>
      <c r="I887" s="577"/>
      <c r="J887" s="577"/>
      <c r="K887" s="577"/>
      <c r="L887" s="577"/>
      <c r="M887" s="577"/>
      <c r="N887" s="577"/>
      <c r="O887" s="577"/>
      <c r="P887" s="577"/>
      <c r="Q887" s="577"/>
      <c r="R887" s="577"/>
      <c r="S887" s="577"/>
      <c r="T887" s="577"/>
      <c r="U887" s="577"/>
      <c r="V887" s="577"/>
      <c r="W887" s="577"/>
      <c r="X887" s="577"/>
      <c r="Y887" s="577"/>
      <c r="Z887" s="577"/>
    </row>
    <row r="888" spans="1:26" ht="12.75" customHeight="1">
      <c r="A888" s="577"/>
      <c r="B888" s="577"/>
      <c r="C888" s="577"/>
      <c r="D888" s="577"/>
      <c r="E888" s="577"/>
      <c r="F888" s="577"/>
      <c r="G888" s="577"/>
      <c r="H888" s="577"/>
      <c r="I888" s="577"/>
      <c r="J888" s="577"/>
      <c r="K888" s="577"/>
      <c r="L888" s="577"/>
      <c r="M888" s="577"/>
      <c r="N888" s="577"/>
      <c r="O888" s="577"/>
      <c r="P888" s="577"/>
      <c r="Q888" s="577"/>
      <c r="R888" s="577"/>
      <c r="S888" s="577"/>
      <c r="T888" s="577"/>
      <c r="U888" s="577"/>
      <c r="V888" s="577"/>
      <c r="W888" s="577"/>
      <c r="X888" s="577"/>
      <c r="Y888" s="577"/>
      <c r="Z888" s="577"/>
    </row>
    <row r="889" spans="1:26" ht="12.75" customHeight="1">
      <c r="A889" s="577"/>
      <c r="B889" s="577"/>
      <c r="C889" s="577"/>
      <c r="D889" s="577"/>
      <c r="E889" s="577"/>
      <c r="F889" s="577"/>
      <c r="G889" s="577"/>
      <c r="H889" s="577"/>
      <c r="I889" s="577"/>
      <c r="J889" s="577"/>
      <c r="K889" s="577"/>
      <c r="L889" s="577"/>
      <c r="M889" s="577"/>
      <c r="N889" s="577"/>
      <c r="O889" s="577"/>
      <c r="P889" s="577"/>
      <c r="Q889" s="577"/>
      <c r="R889" s="577"/>
      <c r="S889" s="577"/>
      <c r="T889" s="577"/>
      <c r="U889" s="577"/>
      <c r="V889" s="577"/>
      <c r="W889" s="577"/>
      <c r="X889" s="577"/>
      <c r="Y889" s="577"/>
      <c r="Z889" s="577"/>
    </row>
    <row r="890" spans="1:26" ht="12.75" customHeight="1">
      <c r="A890" s="577"/>
      <c r="B890" s="577"/>
      <c r="C890" s="577"/>
      <c r="D890" s="577"/>
      <c r="E890" s="577"/>
      <c r="F890" s="577"/>
      <c r="G890" s="577"/>
      <c r="H890" s="577"/>
      <c r="I890" s="577"/>
      <c r="J890" s="577"/>
      <c r="K890" s="577"/>
      <c r="L890" s="577"/>
      <c r="M890" s="577"/>
      <c r="N890" s="577"/>
      <c r="O890" s="577"/>
      <c r="P890" s="577"/>
      <c r="Q890" s="577"/>
      <c r="R890" s="577"/>
      <c r="S890" s="577"/>
      <c r="T890" s="577"/>
      <c r="U890" s="577"/>
      <c r="V890" s="577"/>
      <c r="W890" s="577"/>
      <c r="X890" s="577"/>
      <c r="Y890" s="577"/>
      <c r="Z890" s="577"/>
    </row>
    <row r="891" spans="1:26" ht="12.75" customHeight="1">
      <c r="A891" s="577"/>
      <c r="B891" s="577"/>
      <c r="C891" s="577"/>
      <c r="D891" s="577"/>
      <c r="E891" s="577"/>
      <c r="F891" s="577"/>
      <c r="G891" s="577"/>
      <c r="H891" s="577"/>
      <c r="I891" s="577"/>
      <c r="J891" s="577"/>
      <c r="K891" s="577"/>
      <c r="L891" s="577"/>
      <c r="M891" s="577"/>
      <c r="N891" s="577"/>
      <c r="O891" s="577"/>
      <c r="P891" s="577"/>
      <c r="Q891" s="577"/>
      <c r="R891" s="577"/>
      <c r="S891" s="577"/>
      <c r="T891" s="577"/>
      <c r="U891" s="577"/>
      <c r="V891" s="577"/>
      <c r="W891" s="577"/>
      <c r="X891" s="577"/>
      <c r="Y891" s="577"/>
      <c r="Z891" s="577"/>
    </row>
    <row r="892" spans="1:26" ht="12.75" customHeight="1">
      <c r="A892" s="577"/>
      <c r="B892" s="577"/>
      <c r="C892" s="577"/>
      <c r="D892" s="577"/>
      <c r="E892" s="577"/>
      <c r="F892" s="577"/>
      <c r="G892" s="577"/>
      <c r="H892" s="577"/>
      <c r="I892" s="577"/>
      <c r="J892" s="577"/>
      <c r="K892" s="577"/>
      <c r="L892" s="577"/>
      <c r="M892" s="577"/>
      <c r="N892" s="577"/>
      <c r="O892" s="577"/>
      <c r="P892" s="577"/>
      <c r="Q892" s="577"/>
      <c r="R892" s="577"/>
      <c r="S892" s="577"/>
      <c r="T892" s="577"/>
      <c r="U892" s="577"/>
      <c r="V892" s="577"/>
      <c r="W892" s="577"/>
      <c r="X892" s="577"/>
      <c r="Y892" s="577"/>
      <c r="Z892" s="577"/>
    </row>
    <row r="893" spans="1:26" ht="12.75" customHeight="1">
      <c r="A893" s="577"/>
      <c r="B893" s="577"/>
      <c r="C893" s="577"/>
      <c r="D893" s="577"/>
      <c r="E893" s="577"/>
      <c r="F893" s="577"/>
      <c r="G893" s="577"/>
      <c r="H893" s="577"/>
      <c r="I893" s="577"/>
      <c r="J893" s="577"/>
      <c r="K893" s="577"/>
      <c r="L893" s="577"/>
      <c r="M893" s="577"/>
      <c r="N893" s="577"/>
      <c r="O893" s="577"/>
      <c r="P893" s="577"/>
      <c r="Q893" s="577"/>
      <c r="R893" s="577"/>
      <c r="S893" s="577"/>
      <c r="T893" s="577"/>
      <c r="U893" s="577"/>
      <c r="V893" s="577"/>
      <c r="W893" s="577"/>
      <c r="X893" s="577"/>
      <c r="Y893" s="577"/>
      <c r="Z893" s="577"/>
    </row>
    <row r="894" spans="1:26" ht="12.75" customHeight="1">
      <c r="A894" s="577"/>
      <c r="B894" s="577"/>
      <c r="C894" s="577"/>
      <c r="D894" s="577"/>
      <c r="E894" s="577"/>
      <c r="F894" s="577"/>
      <c r="G894" s="577"/>
      <c r="H894" s="577"/>
      <c r="I894" s="577"/>
      <c r="J894" s="577"/>
      <c r="K894" s="577"/>
      <c r="L894" s="577"/>
      <c r="M894" s="577"/>
      <c r="N894" s="577"/>
      <c r="O894" s="577"/>
      <c r="P894" s="577"/>
      <c r="Q894" s="577"/>
      <c r="R894" s="577"/>
      <c r="S894" s="577"/>
      <c r="T894" s="577"/>
      <c r="U894" s="577"/>
      <c r="V894" s="577"/>
      <c r="W894" s="577"/>
      <c r="X894" s="577"/>
      <c r="Y894" s="577"/>
      <c r="Z894" s="577"/>
    </row>
    <row r="895" spans="1:26" ht="12.75" customHeight="1">
      <c r="A895" s="577"/>
      <c r="B895" s="577"/>
      <c r="C895" s="577"/>
      <c r="D895" s="577"/>
      <c r="E895" s="577"/>
      <c r="F895" s="577"/>
      <c r="G895" s="577"/>
      <c r="H895" s="577"/>
      <c r="I895" s="577"/>
      <c r="J895" s="577"/>
      <c r="K895" s="577"/>
      <c r="L895" s="577"/>
      <c r="M895" s="577"/>
      <c r="N895" s="577"/>
      <c r="O895" s="577"/>
      <c r="P895" s="577"/>
      <c r="Q895" s="577"/>
      <c r="R895" s="577"/>
      <c r="S895" s="577"/>
      <c r="T895" s="577"/>
      <c r="U895" s="577"/>
      <c r="V895" s="577"/>
      <c r="W895" s="577"/>
      <c r="X895" s="577"/>
      <c r="Y895" s="577"/>
      <c r="Z895" s="577"/>
    </row>
    <row r="896" spans="1:26" ht="12.75" customHeight="1">
      <c r="A896" s="577"/>
      <c r="B896" s="577"/>
      <c r="C896" s="577"/>
      <c r="D896" s="577"/>
      <c r="E896" s="577"/>
      <c r="F896" s="577"/>
      <c r="G896" s="577"/>
      <c r="H896" s="577"/>
      <c r="I896" s="577"/>
      <c r="J896" s="577"/>
      <c r="K896" s="577"/>
      <c r="L896" s="577"/>
      <c r="M896" s="577"/>
      <c r="N896" s="577"/>
      <c r="O896" s="577"/>
      <c r="P896" s="577"/>
      <c r="Q896" s="577"/>
      <c r="R896" s="577"/>
      <c r="S896" s="577"/>
      <c r="T896" s="577"/>
      <c r="U896" s="577"/>
      <c r="V896" s="577"/>
      <c r="W896" s="577"/>
      <c r="X896" s="577"/>
      <c r="Y896" s="577"/>
      <c r="Z896" s="577"/>
    </row>
    <row r="897" spans="1:26" ht="12.75" customHeight="1">
      <c r="A897" s="577"/>
      <c r="B897" s="577"/>
      <c r="C897" s="577"/>
      <c r="D897" s="577"/>
      <c r="E897" s="577"/>
      <c r="F897" s="577"/>
      <c r="G897" s="577"/>
      <c r="H897" s="577"/>
      <c r="I897" s="577"/>
      <c r="J897" s="577"/>
      <c r="K897" s="577"/>
      <c r="L897" s="577"/>
      <c r="M897" s="577"/>
      <c r="N897" s="577"/>
      <c r="O897" s="577"/>
      <c r="P897" s="577"/>
      <c r="Q897" s="577"/>
      <c r="R897" s="577"/>
      <c r="S897" s="577"/>
      <c r="T897" s="577"/>
      <c r="U897" s="577"/>
      <c r="V897" s="577"/>
      <c r="W897" s="577"/>
      <c r="X897" s="577"/>
      <c r="Y897" s="577"/>
      <c r="Z897" s="577"/>
    </row>
    <row r="898" spans="1:26" ht="12.75" customHeight="1">
      <c r="A898" s="577"/>
      <c r="B898" s="577"/>
      <c r="C898" s="577"/>
      <c r="D898" s="577"/>
      <c r="E898" s="577"/>
      <c r="F898" s="577"/>
      <c r="G898" s="577"/>
      <c r="H898" s="577"/>
      <c r="I898" s="577"/>
      <c r="J898" s="577"/>
      <c r="K898" s="577"/>
      <c r="L898" s="577"/>
      <c r="M898" s="577"/>
      <c r="N898" s="577"/>
      <c r="O898" s="577"/>
      <c r="P898" s="577"/>
      <c r="Q898" s="577"/>
      <c r="R898" s="577"/>
      <c r="S898" s="577"/>
      <c r="T898" s="577"/>
      <c r="U898" s="577"/>
      <c r="V898" s="577"/>
      <c r="W898" s="577"/>
      <c r="X898" s="577"/>
      <c r="Y898" s="577"/>
      <c r="Z898" s="577"/>
    </row>
    <row r="899" spans="1:26" ht="12.75" customHeight="1">
      <c r="A899" s="577"/>
      <c r="B899" s="577"/>
      <c r="C899" s="577"/>
      <c r="D899" s="577"/>
      <c r="E899" s="577"/>
      <c r="F899" s="577"/>
      <c r="G899" s="577"/>
      <c r="H899" s="577"/>
      <c r="I899" s="577"/>
      <c r="J899" s="577"/>
      <c r="K899" s="577"/>
      <c r="L899" s="577"/>
      <c r="M899" s="577"/>
      <c r="N899" s="577"/>
      <c r="O899" s="577"/>
      <c r="P899" s="577"/>
      <c r="Q899" s="577"/>
      <c r="R899" s="577"/>
      <c r="S899" s="577"/>
      <c r="T899" s="577"/>
      <c r="U899" s="577"/>
      <c r="V899" s="577"/>
      <c r="W899" s="577"/>
      <c r="X899" s="577"/>
      <c r="Y899" s="577"/>
      <c r="Z899" s="577"/>
    </row>
    <row r="900" spans="1:26" ht="12.75" customHeight="1">
      <c r="A900" s="577"/>
      <c r="B900" s="577"/>
      <c r="C900" s="577"/>
      <c r="D900" s="577"/>
      <c r="E900" s="577"/>
      <c r="F900" s="577"/>
      <c r="G900" s="577"/>
      <c r="H900" s="577"/>
      <c r="I900" s="577"/>
      <c r="J900" s="577"/>
      <c r="K900" s="577"/>
      <c r="L900" s="577"/>
      <c r="M900" s="577"/>
      <c r="N900" s="577"/>
      <c r="O900" s="577"/>
      <c r="P900" s="577"/>
      <c r="Q900" s="577"/>
      <c r="R900" s="577"/>
      <c r="S900" s="577"/>
      <c r="T900" s="577"/>
      <c r="U900" s="577"/>
      <c r="V900" s="577"/>
      <c r="W900" s="577"/>
      <c r="X900" s="577"/>
      <c r="Y900" s="577"/>
      <c r="Z900" s="577"/>
    </row>
    <row r="901" spans="1:26" ht="12.75" customHeight="1">
      <c r="A901" s="577"/>
      <c r="B901" s="577"/>
      <c r="C901" s="577"/>
      <c r="D901" s="577"/>
      <c r="E901" s="577"/>
      <c r="F901" s="577"/>
      <c r="G901" s="577"/>
      <c r="H901" s="577"/>
      <c r="I901" s="577"/>
      <c r="J901" s="577"/>
      <c r="K901" s="577"/>
      <c r="L901" s="577"/>
      <c r="M901" s="577"/>
      <c r="N901" s="577"/>
      <c r="O901" s="577"/>
      <c r="P901" s="577"/>
      <c r="Q901" s="577"/>
      <c r="R901" s="577"/>
      <c r="S901" s="577"/>
      <c r="T901" s="577"/>
      <c r="U901" s="577"/>
      <c r="V901" s="577"/>
      <c r="W901" s="577"/>
      <c r="X901" s="577"/>
      <c r="Y901" s="577"/>
      <c r="Z901" s="577"/>
    </row>
    <row r="902" spans="1:26" ht="12.75" customHeight="1">
      <c r="A902" s="577"/>
      <c r="B902" s="577"/>
      <c r="C902" s="577"/>
      <c r="D902" s="577"/>
      <c r="E902" s="577"/>
      <c r="F902" s="577"/>
      <c r="G902" s="577"/>
      <c r="H902" s="577"/>
      <c r="I902" s="577"/>
      <c r="J902" s="577"/>
      <c r="K902" s="577"/>
      <c r="L902" s="577"/>
      <c r="M902" s="577"/>
      <c r="N902" s="577"/>
      <c r="O902" s="577"/>
      <c r="P902" s="577"/>
      <c r="Q902" s="577"/>
      <c r="R902" s="577"/>
      <c r="S902" s="577"/>
      <c r="T902" s="577"/>
      <c r="U902" s="577"/>
      <c r="V902" s="577"/>
      <c r="W902" s="577"/>
      <c r="X902" s="577"/>
      <c r="Y902" s="577"/>
      <c r="Z902" s="577"/>
    </row>
    <row r="903" spans="1:26" ht="12.75" customHeight="1">
      <c r="A903" s="577"/>
      <c r="B903" s="577"/>
      <c r="C903" s="577"/>
      <c r="D903" s="577"/>
      <c r="E903" s="577"/>
      <c r="F903" s="577"/>
      <c r="G903" s="577"/>
      <c r="H903" s="577"/>
      <c r="I903" s="577"/>
      <c r="J903" s="577"/>
      <c r="K903" s="577"/>
      <c r="L903" s="577"/>
      <c r="M903" s="577"/>
      <c r="N903" s="577"/>
      <c r="O903" s="577"/>
      <c r="P903" s="577"/>
      <c r="Q903" s="577"/>
      <c r="R903" s="577"/>
      <c r="S903" s="577"/>
      <c r="T903" s="577"/>
      <c r="U903" s="577"/>
      <c r="V903" s="577"/>
      <c r="W903" s="577"/>
      <c r="X903" s="577"/>
      <c r="Y903" s="577"/>
      <c r="Z903" s="577"/>
    </row>
    <row r="904" spans="1:26" ht="12.75" customHeight="1">
      <c r="A904" s="577"/>
      <c r="B904" s="577"/>
      <c r="C904" s="577"/>
      <c r="D904" s="577"/>
      <c r="E904" s="577"/>
      <c r="F904" s="577"/>
      <c r="G904" s="577"/>
      <c r="H904" s="577"/>
      <c r="I904" s="577"/>
      <c r="J904" s="577"/>
      <c r="K904" s="577"/>
      <c r="L904" s="577"/>
      <c r="M904" s="577"/>
      <c r="N904" s="577"/>
      <c r="O904" s="577"/>
      <c r="P904" s="577"/>
      <c r="Q904" s="577"/>
      <c r="R904" s="577"/>
      <c r="S904" s="577"/>
      <c r="T904" s="577"/>
      <c r="U904" s="577"/>
      <c r="V904" s="577"/>
      <c r="W904" s="577"/>
      <c r="X904" s="577"/>
      <c r="Y904" s="577"/>
      <c r="Z904" s="577"/>
    </row>
    <row r="905" spans="1:26" ht="12.75" customHeight="1">
      <c r="A905" s="577"/>
      <c r="B905" s="577"/>
      <c r="C905" s="577"/>
      <c r="D905" s="577"/>
      <c r="E905" s="577"/>
      <c r="F905" s="577"/>
      <c r="G905" s="577"/>
      <c r="H905" s="577"/>
      <c r="I905" s="577"/>
      <c r="J905" s="577"/>
      <c r="K905" s="577"/>
      <c r="L905" s="577"/>
      <c r="M905" s="577"/>
      <c r="N905" s="577"/>
      <c r="O905" s="577"/>
      <c r="P905" s="577"/>
      <c r="Q905" s="577"/>
      <c r="R905" s="577"/>
      <c r="S905" s="577"/>
      <c r="T905" s="577"/>
      <c r="U905" s="577"/>
      <c r="V905" s="577"/>
      <c r="W905" s="577"/>
      <c r="X905" s="577"/>
      <c r="Y905" s="577"/>
      <c r="Z905" s="577"/>
    </row>
    <row r="906" spans="1:26" ht="12.75" customHeight="1">
      <c r="A906" s="577"/>
      <c r="B906" s="577"/>
      <c r="C906" s="577"/>
      <c r="D906" s="577"/>
      <c r="E906" s="577"/>
      <c r="F906" s="577"/>
      <c r="G906" s="577"/>
      <c r="H906" s="577"/>
      <c r="I906" s="577"/>
      <c r="J906" s="577"/>
      <c r="K906" s="577"/>
      <c r="L906" s="577"/>
      <c r="M906" s="577"/>
      <c r="N906" s="577"/>
      <c r="O906" s="577"/>
      <c r="P906" s="577"/>
      <c r="Q906" s="577"/>
      <c r="R906" s="577"/>
      <c r="S906" s="577"/>
      <c r="T906" s="577"/>
      <c r="U906" s="577"/>
      <c r="V906" s="577"/>
      <c r="W906" s="577"/>
      <c r="X906" s="577"/>
      <c r="Y906" s="577"/>
      <c r="Z906" s="577"/>
    </row>
    <row r="907" spans="1:26" ht="12.75" customHeight="1">
      <c r="A907" s="577"/>
      <c r="B907" s="577"/>
      <c r="C907" s="577"/>
      <c r="D907" s="577"/>
      <c r="E907" s="577"/>
      <c r="F907" s="577"/>
      <c r="G907" s="577"/>
      <c r="H907" s="577"/>
      <c r="I907" s="577"/>
      <c r="J907" s="577"/>
      <c r="K907" s="577"/>
      <c r="L907" s="577"/>
      <c r="M907" s="577"/>
      <c r="N907" s="577"/>
      <c r="O907" s="577"/>
      <c r="P907" s="577"/>
      <c r="Q907" s="577"/>
      <c r="R907" s="577"/>
      <c r="S907" s="577"/>
      <c r="T907" s="577"/>
      <c r="U907" s="577"/>
      <c r="V907" s="577"/>
      <c r="W907" s="577"/>
      <c r="X907" s="577"/>
      <c r="Y907" s="577"/>
      <c r="Z907" s="577"/>
    </row>
    <row r="908" spans="1:26" ht="12.75" customHeight="1">
      <c r="A908" s="577"/>
      <c r="B908" s="577"/>
      <c r="C908" s="577"/>
      <c r="D908" s="577"/>
      <c r="E908" s="577"/>
      <c r="F908" s="577"/>
      <c r="G908" s="577"/>
      <c r="H908" s="577"/>
      <c r="I908" s="577"/>
      <c r="J908" s="577"/>
      <c r="K908" s="577"/>
      <c r="L908" s="577"/>
      <c r="M908" s="577"/>
      <c r="N908" s="577"/>
      <c r="O908" s="577"/>
      <c r="P908" s="577"/>
      <c r="Q908" s="577"/>
      <c r="R908" s="577"/>
      <c r="S908" s="577"/>
      <c r="T908" s="577"/>
      <c r="U908" s="577"/>
      <c r="V908" s="577"/>
      <c r="W908" s="577"/>
      <c r="X908" s="577"/>
      <c r="Y908" s="577"/>
      <c r="Z908" s="577"/>
    </row>
    <row r="909" spans="1:26" ht="12.75" customHeight="1">
      <c r="A909" s="577"/>
      <c r="B909" s="577"/>
      <c r="C909" s="577"/>
      <c r="D909" s="577"/>
      <c r="E909" s="577"/>
      <c r="F909" s="577"/>
      <c r="G909" s="577"/>
      <c r="H909" s="577"/>
      <c r="I909" s="577"/>
      <c r="J909" s="577"/>
      <c r="K909" s="577"/>
      <c r="L909" s="577"/>
      <c r="M909" s="577"/>
      <c r="N909" s="577"/>
      <c r="O909" s="577"/>
      <c r="P909" s="577"/>
      <c r="Q909" s="577"/>
      <c r="R909" s="577"/>
      <c r="S909" s="577"/>
      <c r="T909" s="577"/>
      <c r="U909" s="577"/>
      <c r="V909" s="577"/>
      <c r="W909" s="577"/>
      <c r="X909" s="577"/>
      <c r="Y909" s="577"/>
      <c r="Z909" s="577"/>
    </row>
    <row r="910" spans="1:26" ht="12.75" customHeight="1">
      <c r="A910" s="577"/>
      <c r="B910" s="577"/>
      <c r="C910" s="577"/>
      <c r="D910" s="577"/>
      <c r="E910" s="577"/>
      <c r="F910" s="577"/>
      <c r="G910" s="577"/>
      <c r="H910" s="577"/>
      <c r="I910" s="577"/>
      <c r="J910" s="577"/>
      <c r="K910" s="577"/>
      <c r="L910" s="577"/>
      <c r="M910" s="577"/>
      <c r="N910" s="577"/>
      <c r="O910" s="577"/>
      <c r="P910" s="577"/>
      <c r="Q910" s="577"/>
      <c r="R910" s="577"/>
      <c r="S910" s="577"/>
      <c r="T910" s="577"/>
      <c r="U910" s="577"/>
      <c r="V910" s="577"/>
      <c r="W910" s="577"/>
      <c r="X910" s="577"/>
      <c r="Y910" s="577"/>
      <c r="Z910" s="577"/>
    </row>
    <row r="911" spans="1:26" ht="12.75" customHeight="1">
      <c r="A911" s="577"/>
      <c r="B911" s="577"/>
      <c r="C911" s="577"/>
      <c r="D911" s="577"/>
      <c r="E911" s="577"/>
      <c r="F911" s="577"/>
      <c r="G911" s="577"/>
      <c r="H911" s="577"/>
      <c r="I911" s="577"/>
      <c r="J911" s="577"/>
      <c r="K911" s="577"/>
      <c r="L911" s="577"/>
      <c r="M911" s="577"/>
      <c r="N911" s="577"/>
      <c r="O911" s="577"/>
      <c r="P911" s="577"/>
      <c r="Q911" s="577"/>
      <c r="R911" s="577"/>
      <c r="S911" s="577"/>
      <c r="T911" s="577"/>
      <c r="U911" s="577"/>
      <c r="V911" s="577"/>
      <c r="W911" s="577"/>
      <c r="X911" s="577"/>
      <c r="Y911" s="577"/>
      <c r="Z911" s="577"/>
    </row>
    <row r="912" spans="1:26" ht="12.75" customHeight="1">
      <c r="A912" s="577"/>
      <c r="B912" s="577"/>
      <c r="C912" s="577"/>
      <c r="D912" s="577"/>
      <c r="E912" s="577"/>
      <c r="F912" s="577"/>
      <c r="G912" s="577"/>
      <c r="H912" s="577"/>
      <c r="I912" s="577"/>
      <c r="J912" s="577"/>
      <c r="K912" s="577"/>
      <c r="L912" s="577"/>
      <c r="M912" s="577"/>
      <c r="N912" s="577"/>
      <c r="O912" s="577"/>
      <c r="P912" s="577"/>
      <c r="Q912" s="577"/>
      <c r="R912" s="577"/>
      <c r="S912" s="577"/>
      <c r="T912" s="577"/>
      <c r="U912" s="577"/>
      <c r="V912" s="577"/>
      <c r="W912" s="577"/>
      <c r="X912" s="577"/>
      <c r="Y912" s="577"/>
      <c r="Z912" s="577"/>
    </row>
    <row r="913" spans="1:26" ht="12.75" customHeight="1">
      <c r="A913" s="577"/>
      <c r="B913" s="577"/>
      <c r="C913" s="577"/>
      <c r="D913" s="577"/>
      <c r="E913" s="577"/>
      <c r="F913" s="577"/>
      <c r="G913" s="577"/>
      <c r="H913" s="577"/>
      <c r="I913" s="577"/>
      <c r="J913" s="577"/>
      <c r="K913" s="577"/>
      <c r="L913" s="577"/>
      <c r="M913" s="577"/>
      <c r="N913" s="577"/>
      <c r="O913" s="577"/>
      <c r="P913" s="577"/>
      <c r="Q913" s="577"/>
      <c r="R913" s="577"/>
      <c r="S913" s="577"/>
      <c r="T913" s="577"/>
      <c r="U913" s="577"/>
      <c r="V913" s="577"/>
      <c r="W913" s="577"/>
      <c r="X913" s="577"/>
      <c r="Y913" s="577"/>
      <c r="Z913" s="577"/>
    </row>
    <row r="914" spans="1:26" ht="12.75" customHeight="1">
      <c r="A914" s="577"/>
      <c r="B914" s="577"/>
      <c r="C914" s="577"/>
      <c r="D914" s="577"/>
      <c r="E914" s="577"/>
      <c r="F914" s="577"/>
      <c r="G914" s="577"/>
      <c r="H914" s="577"/>
      <c r="I914" s="577"/>
      <c r="J914" s="577"/>
      <c r="K914" s="577"/>
      <c r="L914" s="577"/>
      <c r="M914" s="577"/>
      <c r="N914" s="577"/>
      <c r="O914" s="577"/>
      <c r="P914" s="577"/>
      <c r="Q914" s="577"/>
      <c r="R914" s="577"/>
      <c r="S914" s="577"/>
      <c r="T914" s="577"/>
      <c r="U914" s="577"/>
      <c r="V914" s="577"/>
      <c r="W914" s="577"/>
      <c r="X914" s="577"/>
      <c r="Y914" s="577"/>
      <c r="Z914" s="577"/>
    </row>
    <row r="915" spans="1:26" ht="12.75" customHeight="1">
      <c r="A915" s="577"/>
      <c r="B915" s="577"/>
      <c r="C915" s="577"/>
      <c r="D915" s="577"/>
      <c r="E915" s="577"/>
      <c r="F915" s="577"/>
      <c r="G915" s="577"/>
      <c r="H915" s="577"/>
      <c r="I915" s="577"/>
      <c r="J915" s="577"/>
      <c r="K915" s="577"/>
      <c r="L915" s="577"/>
      <c r="M915" s="577"/>
      <c r="N915" s="577"/>
      <c r="O915" s="577"/>
      <c r="P915" s="577"/>
      <c r="Q915" s="577"/>
      <c r="R915" s="577"/>
      <c r="S915" s="577"/>
      <c r="T915" s="577"/>
      <c r="U915" s="577"/>
      <c r="V915" s="577"/>
      <c r="W915" s="577"/>
      <c r="X915" s="577"/>
      <c r="Y915" s="577"/>
      <c r="Z915" s="577"/>
    </row>
    <row r="916" spans="1:26" ht="12.75" customHeight="1">
      <c r="A916" s="577"/>
      <c r="B916" s="577"/>
      <c r="C916" s="577"/>
      <c r="D916" s="577"/>
      <c r="E916" s="577"/>
      <c r="F916" s="577"/>
      <c r="G916" s="577"/>
      <c r="H916" s="577"/>
      <c r="I916" s="577"/>
      <c r="J916" s="577"/>
      <c r="K916" s="577"/>
      <c r="L916" s="577"/>
      <c r="M916" s="577"/>
      <c r="N916" s="577"/>
      <c r="O916" s="577"/>
      <c r="P916" s="577"/>
      <c r="Q916" s="577"/>
      <c r="R916" s="577"/>
      <c r="S916" s="577"/>
      <c r="T916" s="577"/>
      <c r="U916" s="577"/>
      <c r="V916" s="577"/>
      <c r="W916" s="577"/>
      <c r="X916" s="577"/>
      <c r="Y916" s="577"/>
      <c r="Z916" s="577"/>
    </row>
    <row r="917" spans="1:26" ht="12.75" customHeight="1">
      <c r="A917" s="577"/>
      <c r="B917" s="577"/>
      <c r="C917" s="577"/>
      <c r="D917" s="577"/>
      <c r="E917" s="577"/>
      <c r="F917" s="577"/>
      <c r="G917" s="577"/>
      <c r="H917" s="577"/>
      <c r="I917" s="577"/>
      <c r="J917" s="577"/>
      <c r="K917" s="577"/>
      <c r="L917" s="577"/>
      <c r="M917" s="577"/>
      <c r="N917" s="577"/>
      <c r="O917" s="577"/>
      <c r="P917" s="577"/>
      <c r="Q917" s="577"/>
      <c r="R917" s="577"/>
      <c r="S917" s="577"/>
      <c r="T917" s="577"/>
      <c r="U917" s="577"/>
      <c r="V917" s="577"/>
      <c r="W917" s="577"/>
      <c r="X917" s="577"/>
      <c r="Y917" s="577"/>
      <c r="Z917" s="577"/>
    </row>
    <row r="918" spans="1:26" ht="12.75" customHeight="1">
      <c r="A918" s="577"/>
      <c r="B918" s="577"/>
      <c r="C918" s="577"/>
      <c r="D918" s="577"/>
      <c r="E918" s="577"/>
      <c r="F918" s="577"/>
      <c r="G918" s="577"/>
      <c r="H918" s="577"/>
      <c r="I918" s="577"/>
      <c r="J918" s="577"/>
      <c r="K918" s="577"/>
      <c r="L918" s="577"/>
      <c r="M918" s="577"/>
      <c r="N918" s="577"/>
      <c r="O918" s="577"/>
      <c r="P918" s="577"/>
      <c r="Q918" s="577"/>
      <c r="R918" s="577"/>
      <c r="S918" s="577"/>
      <c r="T918" s="577"/>
      <c r="U918" s="577"/>
      <c r="V918" s="577"/>
      <c r="W918" s="577"/>
      <c r="X918" s="577"/>
      <c r="Y918" s="577"/>
      <c r="Z918" s="577"/>
    </row>
    <row r="919" spans="1:26" ht="12.75" customHeight="1">
      <c r="A919" s="577"/>
      <c r="B919" s="577"/>
      <c r="C919" s="577"/>
      <c r="D919" s="577"/>
      <c r="E919" s="577"/>
      <c r="F919" s="577"/>
      <c r="G919" s="577"/>
      <c r="H919" s="577"/>
      <c r="I919" s="577"/>
      <c r="J919" s="577"/>
      <c r="K919" s="577"/>
      <c r="L919" s="577"/>
      <c r="M919" s="577"/>
      <c r="N919" s="577"/>
      <c r="O919" s="577"/>
      <c r="P919" s="577"/>
      <c r="Q919" s="577"/>
      <c r="R919" s="577"/>
      <c r="S919" s="577"/>
      <c r="T919" s="577"/>
      <c r="U919" s="577"/>
      <c r="V919" s="577"/>
      <c r="W919" s="577"/>
      <c r="X919" s="577"/>
      <c r="Y919" s="577"/>
      <c r="Z919" s="577"/>
    </row>
    <row r="920" spans="1:26" ht="12.75" customHeight="1">
      <c r="A920" s="577"/>
      <c r="B920" s="577"/>
      <c r="C920" s="577"/>
      <c r="D920" s="577"/>
      <c r="E920" s="577"/>
      <c r="F920" s="577"/>
      <c r="G920" s="577"/>
      <c r="H920" s="577"/>
      <c r="I920" s="577"/>
      <c r="J920" s="577"/>
      <c r="K920" s="577"/>
      <c r="L920" s="577"/>
      <c r="M920" s="577"/>
      <c r="N920" s="577"/>
      <c r="O920" s="577"/>
      <c r="P920" s="577"/>
      <c r="Q920" s="577"/>
      <c r="R920" s="577"/>
      <c r="S920" s="577"/>
      <c r="T920" s="577"/>
      <c r="U920" s="577"/>
      <c r="V920" s="577"/>
      <c r="W920" s="577"/>
      <c r="X920" s="577"/>
      <c r="Y920" s="577"/>
      <c r="Z920" s="577"/>
    </row>
    <row r="921" spans="1:26" ht="12.75" customHeight="1">
      <c r="A921" s="577"/>
      <c r="B921" s="577"/>
      <c r="C921" s="577"/>
      <c r="D921" s="577"/>
      <c r="E921" s="577"/>
      <c r="F921" s="577"/>
      <c r="G921" s="577"/>
      <c r="H921" s="577"/>
      <c r="I921" s="577"/>
      <c r="J921" s="577"/>
      <c r="K921" s="577"/>
      <c r="L921" s="577"/>
      <c r="M921" s="577"/>
      <c r="N921" s="577"/>
      <c r="O921" s="577"/>
      <c r="P921" s="577"/>
      <c r="Q921" s="577"/>
      <c r="R921" s="577"/>
      <c r="S921" s="577"/>
      <c r="T921" s="577"/>
      <c r="U921" s="577"/>
      <c r="V921" s="577"/>
      <c r="W921" s="577"/>
      <c r="X921" s="577"/>
      <c r="Y921" s="577"/>
      <c r="Z921" s="577"/>
    </row>
    <row r="922" spans="1:26" ht="12.75" customHeight="1">
      <c r="A922" s="577"/>
      <c r="B922" s="577"/>
      <c r="C922" s="577"/>
      <c r="D922" s="577"/>
      <c r="E922" s="577"/>
      <c r="F922" s="577"/>
      <c r="G922" s="577"/>
      <c r="H922" s="577"/>
      <c r="I922" s="577"/>
      <c r="J922" s="577"/>
      <c r="K922" s="577"/>
      <c r="L922" s="577"/>
      <c r="M922" s="577"/>
      <c r="N922" s="577"/>
      <c r="O922" s="577"/>
      <c r="P922" s="577"/>
      <c r="Q922" s="577"/>
      <c r="R922" s="577"/>
      <c r="S922" s="577"/>
      <c r="T922" s="577"/>
      <c r="U922" s="577"/>
      <c r="V922" s="577"/>
      <c r="W922" s="577"/>
      <c r="X922" s="577"/>
      <c r="Y922" s="577"/>
      <c r="Z922" s="577"/>
    </row>
    <row r="923" spans="1:26" ht="12.75" customHeight="1">
      <c r="A923" s="577"/>
      <c r="B923" s="577"/>
      <c r="C923" s="577"/>
      <c r="D923" s="577"/>
      <c r="E923" s="577"/>
      <c r="F923" s="577"/>
      <c r="G923" s="577"/>
      <c r="H923" s="577"/>
      <c r="I923" s="577"/>
      <c r="J923" s="577"/>
      <c r="K923" s="577"/>
      <c r="L923" s="577"/>
      <c r="M923" s="577"/>
      <c r="N923" s="577"/>
      <c r="O923" s="577"/>
      <c r="P923" s="577"/>
      <c r="Q923" s="577"/>
      <c r="R923" s="577"/>
      <c r="S923" s="577"/>
      <c r="T923" s="577"/>
      <c r="U923" s="577"/>
      <c r="V923" s="577"/>
      <c r="W923" s="577"/>
      <c r="X923" s="577"/>
      <c r="Y923" s="577"/>
      <c r="Z923" s="577"/>
    </row>
    <row r="924" spans="1:26" ht="12.75" customHeight="1">
      <c r="A924" s="577"/>
      <c r="B924" s="577"/>
      <c r="C924" s="577"/>
      <c r="D924" s="577"/>
      <c r="E924" s="577"/>
      <c r="F924" s="577"/>
      <c r="G924" s="577"/>
      <c r="H924" s="577"/>
      <c r="I924" s="577"/>
      <c r="J924" s="577"/>
      <c r="K924" s="577"/>
      <c r="L924" s="577"/>
      <c r="M924" s="577"/>
      <c r="N924" s="577"/>
      <c r="O924" s="577"/>
      <c r="P924" s="577"/>
      <c r="Q924" s="577"/>
      <c r="R924" s="577"/>
      <c r="S924" s="577"/>
      <c r="T924" s="577"/>
      <c r="U924" s="577"/>
      <c r="V924" s="577"/>
      <c r="W924" s="577"/>
      <c r="X924" s="577"/>
      <c r="Y924" s="577"/>
      <c r="Z924" s="577"/>
    </row>
    <row r="925" spans="1:26" ht="12.75" customHeight="1">
      <c r="A925" s="577"/>
      <c r="B925" s="577"/>
      <c r="C925" s="577"/>
      <c r="D925" s="577"/>
      <c r="E925" s="577"/>
      <c r="F925" s="577"/>
      <c r="G925" s="577"/>
      <c r="H925" s="577"/>
      <c r="I925" s="577"/>
      <c r="J925" s="577"/>
      <c r="K925" s="577"/>
      <c r="L925" s="577"/>
      <c r="M925" s="577"/>
      <c r="N925" s="577"/>
      <c r="O925" s="577"/>
      <c r="P925" s="577"/>
      <c r="Q925" s="577"/>
      <c r="R925" s="577"/>
      <c r="S925" s="577"/>
      <c r="T925" s="577"/>
      <c r="U925" s="577"/>
      <c r="V925" s="577"/>
      <c r="W925" s="577"/>
      <c r="X925" s="577"/>
      <c r="Y925" s="577"/>
      <c r="Z925" s="577"/>
    </row>
    <row r="926" spans="1:26" ht="12.75" customHeight="1">
      <c r="A926" s="577"/>
      <c r="B926" s="577"/>
      <c r="C926" s="577"/>
      <c r="D926" s="577"/>
      <c r="E926" s="577"/>
      <c r="F926" s="577"/>
      <c r="G926" s="577"/>
      <c r="H926" s="577"/>
      <c r="I926" s="577"/>
      <c r="J926" s="577"/>
      <c r="K926" s="577"/>
      <c r="L926" s="577"/>
      <c r="M926" s="577"/>
      <c r="N926" s="577"/>
      <c r="O926" s="577"/>
      <c r="P926" s="577"/>
      <c r="Q926" s="577"/>
      <c r="R926" s="577"/>
      <c r="S926" s="577"/>
      <c r="T926" s="577"/>
      <c r="U926" s="577"/>
      <c r="V926" s="577"/>
      <c r="W926" s="577"/>
      <c r="X926" s="577"/>
      <c r="Y926" s="577"/>
      <c r="Z926" s="577"/>
    </row>
    <row r="927" spans="1:26" ht="12.75" customHeight="1">
      <c r="A927" s="577"/>
      <c r="B927" s="577"/>
      <c r="C927" s="577"/>
      <c r="D927" s="577"/>
      <c r="E927" s="577"/>
      <c r="F927" s="577"/>
      <c r="G927" s="577"/>
      <c r="H927" s="577"/>
      <c r="I927" s="577"/>
      <c r="J927" s="577"/>
      <c r="K927" s="577"/>
      <c r="L927" s="577"/>
      <c r="M927" s="577"/>
      <c r="N927" s="577"/>
      <c r="O927" s="577"/>
      <c r="P927" s="577"/>
      <c r="Q927" s="577"/>
      <c r="R927" s="577"/>
      <c r="S927" s="577"/>
      <c r="T927" s="577"/>
      <c r="U927" s="577"/>
      <c r="V927" s="577"/>
      <c r="W927" s="577"/>
      <c r="X927" s="577"/>
      <c r="Y927" s="577"/>
      <c r="Z927" s="577"/>
    </row>
    <row r="928" spans="1:26" ht="12.75" customHeight="1">
      <c r="A928" s="577"/>
      <c r="B928" s="577"/>
      <c r="C928" s="577"/>
      <c r="D928" s="577"/>
      <c r="E928" s="577"/>
      <c r="F928" s="577"/>
      <c r="G928" s="577"/>
      <c r="H928" s="577"/>
      <c r="I928" s="577"/>
      <c r="J928" s="577"/>
      <c r="K928" s="577"/>
      <c r="L928" s="577"/>
      <c r="M928" s="577"/>
      <c r="N928" s="577"/>
      <c r="O928" s="577"/>
      <c r="P928" s="577"/>
      <c r="Q928" s="577"/>
      <c r="R928" s="577"/>
      <c r="S928" s="577"/>
      <c r="T928" s="577"/>
      <c r="U928" s="577"/>
      <c r="V928" s="577"/>
      <c r="W928" s="577"/>
      <c r="X928" s="577"/>
      <c r="Y928" s="577"/>
      <c r="Z928" s="577"/>
    </row>
    <row r="929" spans="1:26" ht="12.75" customHeight="1">
      <c r="A929" s="577"/>
      <c r="B929" s="577"/>
      <c r="C929" s="577"/>
      <c r="D929" s="577"/>
      <c r="E929" s="577"/>
      <c r="F929" s="577"/>
      <c r="G929" s="577"/>
      <c r="H929" s="577"/>
      <c r="I929" s="577"/>
      <c r="J929" s="577"/>
      <c r="K929" s="577"/>
      <c r="L929" s="577"/>
      <c r="M929" s="577"/>
      <c r="N929" s="577"/>
      <c r="O929" s="577"/>
      <c r="P929" s="577"/>
      <c r="Q929" s="577"/>
      <c r="R929" s="577"/>
      <c r="S929" s="577"/>
      <c r="T929" s="577"/>
      <c r="U929" s="577"/>
      <c r="V929" s="577"/>
      <c r="W929" s="577"/>
      <c r="X929" s="577"/>
      <c r="Y929" s="577"/>
      <c r="Z929" s="577"/>
    </row>
    <row r="930" spans="1:26" ht="12.75" customHeight="1">
      <c r="A930" s="577"/>
      <c r="B930" s="577"/>
      <c r="C930" s="577"/>
      <c r="D930" s="577"/>
      <c r="E930" s="577"/>
      <c r="F930" s="577"/>
      <c r="G930" s="577"/>
      <c r="H930" s="577"/>
      <c r="I930" s="577"/>
      <c r="J930" s="577"/>
      <c r="K930" s="577"/>
      <c r="L930" s="577"/>
      <c r="M930" s="577"/>
      <c r="N930" s="577"/>
      <c r="O930" s="577"/>
      <c r="P930" s="577"/>
      <c r="Q930" s="577"/>
      <c r="R930" s="577"/>
      <c r="S930" s="577"/>
      <c r="T930" s="577"/>
      <c r="U930" s="577"/>
      <c r="V930" s="577"/>
      <c r="W930" s="577"/>
      <c r="X930" s="577"/>
      <c r="Y930" s="577"/>
      <c r="Z930" s="577"/>
    </row>
    <row r="931" spans="1:26" ht="12.75" customHeight="1">
      <c r="A931" s="577"/>
      <c r="B931" s="577"/>
      <c r="C931" s="577"/>
      <c r="D931" s="577"/>
      <c r="E931" s="577"/>
      <c r="F931" s="577"/>
      <c r="G931" s="577"/>
      <c r="H931" s="577"/>
      <c r="I931" s="577"/>
      <c r="J931" s="577"/>
      <c r="K931" s="577"/>
      <c r="L931" s="577"/>
      <c r="M931" s="577"/>
      <c r="N931" s="577"/>
      <c r="O931" s="577"/>
      <c r="P931" s="577"/>
      <c r="Q931" s="577"/>
      <c r="R931" s="577"/>
      <c r="S931" s="577"/>
      <c r="T931" s="577"/>
      <c r="U931" s="577"/>
      <c r="V931" s="577"/>
      <c r="W931" s="577"/>
      <c r="X931" s="577"/>
      <c r="Y931" s="577"/>
      <c r="Z931" s="577"/>
    </row>
    <row r="932" spans="1:26" ht="12.75" customHeight="1">
      <c r="A932" s="577"/>
      <c r="B932" s="577"/>
      <c r="C932" s="577"/>
      <c r="D932" s="577"/>
      <c r="E932" s="577"/>
      <c r="F932" s="577"/>
      <c r="G932" s="577"/>
      <c r="H932" s="577"/>
      <c r="I932" s="577"/>
      <c r="J932" s="577"/>
      <c r="K932" s="577"/>
      <c r="L932" s="577"/>
      <c r="M932" s="577"/>
      <c r="N932" s="577"/>
      <c r="O932" s="577"/>
      <c r="P932" s="577"/>
      <c r="Q932" s="577"/>
      <c r="R932" s="577"/>
      <c r="S932" s="577"/>
      <c r="T932" s="577"/>
      <c r="U932" s="577"/>
      <c r="V932" s="577"/>
      <c r="W932" s="577"/>
      <c r="X932" s="577"/>
      <c r="Y932" s="577"/>
      <c r="Z932" s="577"/>
    </row>
    <row r="933" spans="1:26" ht="12.75" customHeight="1">
      <c r="A933" s="577"/>
      <c r="B933" s="577"/>
      <c r="C933" s="577"/>
      <c r="D933" s="577"/>
      <c r="E933" s="577"/>
      <c r="F933" s="577"/>
      <c r="G933" s="577"/>
      <c r="H933" s="577"/>
      <c r="I933" s="577"/>
      <c r="J933" s="577"/>
      <c r="K933" s="577"/>
      <c r="L933" s="577"/>
      <c r="M933" s="577"/>
      <c r="N933" s="577"/>
      <c r="O933" s="577"/>
      <c r="P933" s="577"/>
      <c r="Q933" s="577"/>
      <c r="R933" s="577"/>
      <c r="S933" s="577"/>
      <c r="T933" s="577"/>
      <c r="U933" s="577"/>
      <c r="V933" s="577"/>
      <c r="W933" s="577"/>
      <c r="X933" s="577"/>
      <c r="Y933" s="577"/>
      <c r="Z933" s="577"/>
    </row>
    <row r="934" spans="1:26" ht="12.75" customHeight="1">
      <c r="A934" s="577"/>
      <c r="B934" s="577"/>
      <c r="C934" s="577"/>
      <c r="D934" s="577"/>
      <c r="E934" s="577"/>
      <c r="F934" s="577"/>
      <c r="G934" s="577"/>
      <c r="H934" s="577"/>
      <c r="I934" s="577"/>
      <c r="J934" s="577"/>
      <c r="K934" s="577"/>
      <c r="L934" s="577"/>
      <c r="M934" s="577"/>
      <c r="N934" s="577"/>
      <c r="O934" s="577"/>
      <c r="P934" s="577"/>
      <c r="Q934" s="577"/>
      <c r="R934" s="577"/>
      <c r="S934" s="577"/>
      <c r="T934" s="577"/>
      <c r="U934" s="577"/>
      <c r="V934" s="577"/>
      <c r="W934" s="577"/>
      <c r="X934" s="577"/>
      <c r="Y934" s="577"/>
      <c r="Z934" s="577"/>
    </row>
    <row r="935" spans="1:26" ht="12.75" customHeight="1">
      <c r="A935" s="577"/>
      <c r="B935" s="577"/>
      <c r="C935" s="577"/>
      <c r="D935" s="577"/>
      <c r="E935" s="577"/>
      <c r="F935" s="577"/>
      <c r="G935" s="577"/>
      <c r="H935" s="577"/>
      <c r="I935" s="577"/>
      <c r="J935" s="577"/>
      <c r="K935" s="577"/>
      <c r="L935" s="577"/>
      <c r="M935" s="577"/>
      <c r="N935" s="577"/>
      <c r="O935" s="577"/>
      <c r="P935" s="577"/>
      <c r="Q935" s="577"/>
      <c r="R935" s="577"/>
      <c r="S935" s="577"/>
      <c r="T935" s="577"/>
      <c r="U935" s="577"/>
      <c r="V935" s="577"/>
      <c r="W935" s="577"/>
      <c r="X935" s="577"/>
      <c r="Y935" s="577"/>
      <c r="Z935" s="577"/>
    </row>
    <row r="936" spans="1:26" ht="12.75" customHeight="1">
      <c r="A936" s="577"/>
      <c r="B936" s="577"/>
      <c r="C936" s="577"/>
      <c r="D936" s="577"/>
      <c r="E936" s="577"/>
      <c r="F936" s="577"/>
      <c r="G936" s="577"/>
      <c r="H936" s="577"/>
      <c r="I936" s="577"/>
      <c r="J936" s="577"/>
      <c r="K936" s="577"/>
      <c r="L936" s="577"/>
      <c r="M936" s="577"/>
      <c r="N936" s="577"/>
      <c r="O936" s="577"/>
      <c r="P936" s="577"/>
      <c r="Q936" s="577"/>
      <c r="R936" s="577"/>
      <c r="S936" s="577"/>
      <c r="T936" s="577"/>
      <c r="U936" s="577"/>
      <c r="V936" s="577"/>
      <c r="W936" s="577"/>
      <c r="X936" s="577"/>
      <c r="Y936" s="577"/>
      <c r="Z936" s="577"/>
    </row>
    <row r="937" spans="1:26" ht="12.75" customHeight="1">
      <c r="A937" s="577"/>
      <c r="B937" s="577"/>
      <c r="C937" s="577"/>
      <c r="D937" s="577"/>
      <c r="E937" s="577"/>
      <c r="F937" s="577"/>
      <c r="G937" s="577"/>
      <c r="H937" s="577"/>
      <c r="I937" s="577"/>
      <c r="J937" s="577"/>
      <c r="K937" s="577"/>
      <c r="L937" s="577"/>
      <c r="M937" s="577"/>
      <c r="N937" s="577"/>
      <c r="O937" s="577"/>
      <c r="P937" s="577"/>
      <c r="Q937" s="577"/>
      <c r="R937" s="577"/>
      <c r="S937" s="577"/>
      <c r="T937" s="577"/>
      <c r="U937" s="577"/>
      <c r="V937" s="577"/>
      <c r="W937" s="577"/>
      <c r="X937" s="577"/>
      <c r="Y937" s="577"/>
      <c r="Z937" s="577"/>
    </row>
    <row r="938" spans="1:26" ht="12.75" customHeight="1">
      <c r="A938" s="577"/>
      <c r="B938" s="577"/>
      <c r="C938" s="577"/>
      <c r="D938" s="577"/>
      <c r="E938" s="577"/>
      <c r="F938" s="577"/>
      <c r="G938" s="577"/>
      <c r="H938" s="577"/>
      <c r="I938" s="577"/>
      <c r="J938" s="577"/>
      <c r="K938" s="577"/>
      <c r="L938" s="577"/>
      <c r="M938" s="577"/>
      <c r="N938" s="577"/>
      <c r="O938" s="577"/>
      <c r="P938" s="577"/>
      <c r="Q938" s="577"/>
      <c r="R938" s="577"/>
      <c r="S938" s="577"/>
      <c r="T938" s="577"/>
      <c r="U938" s="577"/>
      <c r="V938" s="577"/>
      <c r="W938" s="577"/>
      <c r="X938" s="577"/>
      <c r="Y938" s="577"/>
      <c r="Z938" s="577"/>
    </row>
    <row r="939" spans="1:26" ht="12.75" customHeight="1">
      <c r="A939" s="577"/>
      <c r="B939" s="577"/>
      <c r="C939" s="577"/>
      <c r="D939" s="577"/>
      <c r="E939" s="577"/>
      <c r="F939" s="577"/>
      <c r="G939" s="577"/>
      <c r="H939" s="577"/>
      <c r="I939" s="577"/>
      <c r="J939" s="577"/>
      <c r="K939" s="577"/>
      <c r="L939" s="577"/>
      <c r="M939" s="577"/>
      <c r="N939" s="577"/>
      <c r="O939" s="577"/>
      <c r="P939" s="577"/>
      <c r="Q939" s="577"/>
      <c r="R939" s="577"/>
      <c r="S939" s="577"/>
      <c r="T939" s="577"/>
      <c r="U939" s="577"/>
      <c r="V939" s="577"/>
      <c r="W939" s="577"/>
      <c r="X939" s="577"/>
      <c r="Y939" s="577"/>
      <c r="Z939" s="577"/>
    </row>
    <row r="940" spans="1:26" ht="12.75" customHeight="1">
      <c r="A940" s="577"/>
      <c r="B940" s="577"/>
      <c r="C940" s="577"/>
      <c r="D940" s="577"/>
      <c r="E940" s="577"/>
      <c r="F940" s="577"/>
      <c r="G940" s="577"/>
      <c r="H940" s="577"/>
      <c r="I940" s="577"/>
      <c r="J940" s="577"/>
      <c r="K940" s="577"/>
      <c r="L940" s="577"/>
      <c r="M940" s="577"/>
      <c r="N940" s="577"/>
      <c r="O940" s="577"/>
      <c r="P940" s="577"/>
      <c r="Q940" s="577"/>
      <c r="R940" s="577"/>
      <c r="S940" s="577"/>
      <c r="T940" s="577"/>
      <c r="U940" s="577"/>
      <c r="V940" s="577"/>
      <c r="W940" s="577"/>
      <c r="X940" s="577"/>
      <c r="Y940" s="577"/>
      <c r="Z940" s="577"/>
    </row>
    <row r="941" spans="1:26" ht="12.75" customHeight="1">
      <c r="A941" s="577"/>
      <c r="B941" s="577"/>
      <c r="C941" s="577"/>
      <c r="D941" s="577"/>
      <c r="E941" s="577"/>
      <c r="F941" s="577"/>
      <c r="G941" s="577"/>
      <c r="H941" s="577"/>
      <c r="I941" s="577"/>
      <c r="J941" s="577"/>
      <c r="K941" s="577"/>
      <c r="L941" s="577"/>
      <c r="M941" s="577"/>
      <c r="N941" s="577"/>
      <c r="O941" s="577"/>
      <c r="P941" s="577"/>
      <c r="Q941" s="577"/>
      <c r="R941" s="577"/>
      <c r="S941" s="577"/>
      <c r="T941" s="577"/>
      <c r="U941" s="577"/>
      <c r="V941" s="577"/>
      <c r="W941" s="577"/>
      <c r="X941" s="577"/>
      <c r="Y941" s="577"/>
      <c r="Z941" s="577"/>
    </row>
    <row r="942" spans="1:26" ht="12.75" customHeight="1">
      <c r="A942" s="577"/>
      <c r="B942" s="577"/>
      <c r="C942" s="577"/>
      <c r="D942" s="577"/>
      <c r="E942" s="577"/>
      <c r="F942" s="577"/>
      <c r="G942" s="577"/>
      <c r="H942" s="577"/>
      <c r="I942" s="577"/>
      <c r="J942" s="577"/>
      <c r="K942" s="577"/>
      <c r="L942" s="577"/>
      <c r="M942" s="577"/>
      <c r="N942" s="577"/>
      <c r="O942" s="577"/>
      <c r="P942" s="577"/>
      <c r="Q942" s="577"/>
      <c r="R942" s="577"/>
      <c r="S942" s="577"/>
      <c r="T942" s="577"/>
      <c r="U942" s="577"/>
      <c r="V942" s="577"/>
      <c r="W942" s="577"/>
      <c r="X942" s="577"/>
      <c r="Y942" s="577"/>
      <c r="Z942" s="577"/>
    </row>
    <row r="943" spans="1:26" ht="12.75" customHeight="1">
      <c r="A943" s="577"/>
      <c r="B943" s="577"/>
      <c r="C943" s="577"/>
      <c r="D943" s="577"/>
      <c r="E943" s="577"/>
      <c r="F943" s="577"/>
      <c r="G943" s="577"/>
      <c r="H943" s="577"/>
      <c r="I943" s="577"/>
      <c r="J943" s="577"/>
      <c r="K943" s="577"/>
      <c r="L943" s="577"/>
      <c r="M943" s="577"/>
      <c r="N943" s="577"/>
      <c r="O943" s="577"/>
      <c r="P943" s="577"/>
      <c r="Q943" s="577"/>
      <c r="R943" s="577"/>
      <c r="S943" s="577"/>
      <c r="T943" s="577"/>
      <c r="U943" s="577"/>
      <c r="V943" s="577"/>
      <c r="W943" s="577"/>
      <c r="X943" s="577"/>
      <c r="Y943" s="577"/>
      <c r="Z943" s="577"/>
    </row>
    <row r="944" spans="1:26" ht="12.75" customHeight="1">
      <c r="A944" s="577"/>
      <c r="B944" s="577"/>
      <c r="C944" s="577"/>
      <c r="D944" s="577"/>
      <c r="E944" s="577"/>
      <c r="F944" s="577"/>
      <c r="G944" s="577"/>
      <c r="H944" s="577"/>
      <c r="I944" s="577"/>
      <c r="J944" s="577"/>
      <c r="K944" s="577"/>
      <c r="L944" s="577"/>
      <c r="M944" s="577"/>
      <c r="N944" s="577"/>
      <c r="O944" s="577"/>
      <c r="P944" s="577"/>
      <c r="Q944" s="577"/>
      <c r="R944" s="577"/>
      <c r="S944" s="577"/>
      <c r="T944" s="577"/>
      <c r="U944" s="577"/>
      <c r="V944" s="577"/>
      <c r="W944" s="577"/>
      <c r="X944" s="577"/>
      <c r="Y944" s="577"/>
      <c r="Z944" s="577"/>
    </row>
    <row r="945" spans="1:26" ht="12.75" customHeight="1">
      <c r="A945" s="577"/>
      <c r="B945" s="577"/>
      <c r="C945" s="577"/>
      <c r="D945" s="577"/>
      <c r="E945" s="577"/>
      <c r="F945" s="577"/>
      <c r="G945" s="577"/>
      <c r="H945" s="577"/>
      <c r="I945" s="577"/>
      <c r="J945" s="577"/>
      <c r="K945" s="577"/>
      <c r="L945" s="577"/>
      <c r="M945" s="577"/>
      <c r="N945" s="577"/>
      <c r="O945" s="577"/>
      <c r="P945" s="577"/>
      <c r="Q945" s="577"/>
      <c r="R945" s="577"/>
      <c r="S945" s="577"/>
      <c r="T945" s="577"/>
      <c r="U945" s="577"/>
      <c r="V945" s="577"/>
      <c r="W945" s="577"/>
      <c r="X945" s="577"/>
      <c r="Y945" s="577"/>
      <c r="Z945" s="577"/>
    </row>
    <row r="946" spans="1:26" ht="12.75" customHeight="1">
      <c r="A946" s="577"/>
      <c r="B946" s="577"/>
      <c r="C946" s="577"/>
      <c r="D946" s="577"/>
      <c r="E946" s="577"/>
      <c r="F946" s="577"/>
      <c r="G946" s="577"/>
      <c r="H946" s="577"/>
      <c r="I946" s="577"/>
      <c r="J946" s="577"/>
      <c r="K946" s="577"/>
      <c r="L946" s="577"/>
      <c r="M946" s="577"/>
      <c r="N946" s="577"/>
      <c r="O946" s="577"/>
      <c r="P946" s="577"/>
      <c r="Q946" s="577"/>
      <c r="R946" s="577"/>
      <c r="S946" s="577"/>
      <c r="T946" s="577"/>
      <c r="U946" s="577"/>
      <c r="V946" s="577"/>
      <c r="W946" s="577"/>
      <c r="X946" s="577"/>
      <c r="Y946" s="577"/>
      <c r="Z946" s="577"/>
    </row>
    <row r="947" spans="1:26" ht="12.75" customHeight="1">
      <c r="A947" s="577"/>
      <c r="B947" s="577"/>
      <c r="C947" s="577"/>
      <c r="D947" s="577"/>
      <c r="E947" s="577"/>
      <c r="F947" s="577"/>
      <c r="G947" s="577"/>
      <c r="H947" s="577"/>
      <c r="I947" s="577"/>
      <c r="J947" s="577"/>
      <c r="K947" s="577"/>
      <c r="L947" s="577"/>
      <c r="M947" s="577"/>
      <c r="N947" s="577"/>
      <c r="O947" s="577"/>
      <c r="P947" s="577"/>
      <c r="Q947" s="577"/>
      <c r="R947" s="577"/>
      <c r="S947" s="577"/>
      <c r="T947" s="577"/>
      <c r="U947" s="577"/>
      <c r="V947" s="577"/>
      <c r="W947" s="577"/>
      <c r="X947" s="577"/>
      <c r="Y947" s="577"/>
      <c r="Z947" s="577"/>
    </row>
    <row r="948" spans="1:26" ht="12.75" customHeight="1">
      <c r="A948" s="577"/>
      <c r="B948" s="577"/>
      <c r="C948" s="577"/>
      <c r="D948" s="577"/>
      <c r="E948" s="577"/>
      <c r="F948" s="577"/>
      <c r="G948" s="577"/>
      <c r="H948" s="577"/>
      <c r="I948" s="577"/>
      <c r="J948" s="577"/>
      <c r="K948" s="577"/>
      <c r="L948" s="577"/>
      <c r="M948" s="577"/>
      <c r="N948" s="577"/>
      <c r="O948" s="577"/>
      <c r="P948" s="577"/>
      <c r="Q948" s="577"/>
      <c r="R948" s="577"/>
      <c r="S948" s="577"/>
      <c r="T948" s="577"/>
      <c r="U948" s="577"/>
      <c r="V948" s="577"/>
      <c r="W948" s="577"/>
      <c r="X948" s="577"/>
      <c r="Y948" s="577"/>
      <c r="Z948" s="577"/>
    </row>
    <row r="949" spans="1:26" ht="12.75" customHeight="1">
      <c r="A949" s="577"/>
      <c r="B949" s="577"/>
      <c r="C949" s="577"/>
      <c r="D949" s="577"/>
      <c r="E949" s="577"/>
      <c r="F949" s="577"/>
      <c r="G949" s="577"/>
      <c r="H949" s="577"/>
      <c r="I949" s="577"/>
      <c r="J949" s="577"/>
      <c r="K949" s="577"/>
      <c r="L949" s="577"/>
      <c r="M949" s="577"/>
      <c r="N949" s="577"/>
      <c r="O949" s="577"/>
      <c r="P949" s="577"/>
      <c r="Q949" s="577"/>
      <c r="R949" s="577"/>
      <c r="S949" s="577"/>
      <c r="T949" s="577"/>
      <c r="U949" s="577"/>
      <c r="V949" s="577"/>
      <c r="W949" s="577"/>
      <c r="X949" s="577"/>
      <c r="Y949" s="577"/>
      <c r="Z949" s="577"/>
    </row>
    <row r="950" spans="1:26" ht="12.75" customHeight="1">
      <c r="A950" s="577"/>
      <c r="B950" s="577"/>
      <c r="C950" s="577"/>
      <c r="D950" s="577"/>
      <c r="E950" s="577"/>
      <c r="F950" s="577"/>
      <c r="G950" s="577"/>
      <c r="H950" s="577"/>
      <c r="I950" s="577"/>
      <c r="J950" s="577"/>
      <c r="K950" s="577"/>
      <c r="L950" s="577"/>
      <c r="M950" s="577"/>
      <c r="N950" s="577"/>
      <c r="O950" s="577"/>
      <c r="P950" s="577"/>
      <c r="Q950" s="577"/>
      <c r="R950" s="577"/>
      <c r="S950" s="577"/>
      <c r="T950" s="577"/>
      <c r="U950" s="577"/>
      <c r="V950" s="577"/>
      <c r="W950" s="577"/>
      <c r="X950" s="577"/>
      <c r="Y950" s="577"/>
      <c r="Z950" s="577"/>
    </row>
    <row r="951" spans="1:26" ht="12.75" customHeight="1">
      <c r="A951" s="577"/>
      <c r="B951" s="577"/>
      <c r="C951" s="577"/>
      <c r="D951" s="577"/>
      <c r="E951" s="577"/>
      <c r="F951" s="577"/>
      <c r="G951" s="577"/>
      <c r="H951" s="577"/>
      <c r="I951" s="577"/>
      <c r="J951" s="577"/>
      <c r="K951" s="577"/>
      <c r="L951" s="577"/>
      <c r="M951" s="577"/>
      <c r="N951" s="577"/>
      <c r="O951" s="577"/>
      <c r="P951" s="577"/>
      <c r="Q951" s="577"/>
      <c r="R951" s="577"/>
      <c r="S951" s="577"/>
      <c r="T951" s="577"/>
      <c r="U951" s="577"/>
      <c r="V951" s="577"/>
      <c r="W951" s="577"/>
      <c r="X951" s="577"/>
      <c r="Y951" s="577"/>
      <c r="Z951" s="577"/>
    </row>
    <row r="952" spans="1:26" ht="12.75" customHeight="1">
      <c r="A952" s="577"/>
      <c r="B952" s="577"/>
      <c r="C952" s="577"/>
      <c r="D952" s="577"/>
      <c r="E952" s="577"/>
      <c r="F952" s="577"/>
      <c r="G952" s="577"/>
      <c r="H952" s="577"/>
      <c r="I952" s="577"/>
      <c r="J952" s="577"/>
      <c r="K952" s="577"/>
      <c r="L952" s="577"/>
      <c r="M952" s="577"/>
      <c r="N952" s="577"/>
      <c r="O952" s="577"/>
      <c r="P952" s="577"/>
      <c r="Q952" s="577"/>
      <c r="R952" s="577"/>
      <c r="S952" s="577"/>
      <c r="T952" s="577"/>
      <c r="U952" s="577"/>
      <c r="V952" s="577"/>
      <c r="W952" s="577"/>
      <c r="X952" s="577"/>
      <c r="Y952" s="577"/>
      <c r="Z952" s="577"/>
    </row>
    <row r="953" spans="1:26" ht="12.75" customHeight="1">
      <c r="A953" s="577"/>
      <c r="B953" s="577"/>
      <c r="C953" s="577"/>
      <c r="D953" s="577"/>
      <c r="E953" s="577"/>
      <c r="F953" s="577"/>
      <c r="G953" s="577"/>
      <c r="H953" s="577"/>
      <c r="I953" s="577"/>
      <c r="J953" s="577"/>
      <c r="K953" s="577"/>
      <c r="L953" s="577"/>
      <c r="M953" s="577"/>
      <c r="N953" s="577"/>
      <c r="O953" s="577"/>
      <c r="P953" s="577"/>
      <c r="Q953" s="577"/>
      <c r="R953" s="577"/>
      <c r="S953" s="577"/>
      <c r="T953" s="577"/>
      <c r="U953" s="577"/>
      <c r="V953" s="577"/>
      <c r="W953" s="577"/>
      <c r="X953" s="577"/>
      <c r="Y953" s="577"/>
      <c r="Z953" s="577"/>
    </row>
    <row r="954" spans="1:26" ht="12.75" customHeight="1">
      <c r="A954" s="577"/>
      <c r="B954" s="577"/>
      <c r="C954" s="577"/>
      <c r="D954" s="577"/>
      <c r="E954" s="577"/>
      <c r="F954" s="577"/>
      <c r="G954" s="577"/>
      <c r="H954" s="577"/>
      <c r="I954" s="577"/>
      <c r="J954" s="577"/>
      <c r="K954" s="577"/>
      <c r="L954" s="577"/>
      <c r="M954" s="577"/>
      <c r="N954" s="577"/>
      <c r="O954" s="577"/>
      <c r="P954" s="577"/>
      <c r="Q954" s="577"/>
      <c r="R954" s="577"/>
      <c r="S954" s="577"/>
      <c r="T954" s="577"/>
      <c r="U954" s="577"/>
      <c r="V954" s="577"/>
      <c r="W954" s="577"/>
      <c r="X954" s="577"/>
      <c r="Y954" s="577"/>
      <c r="Z954" s="577"/>
    </row>
    <row r="955" spans="1:26" ht="12.75" customHeight="1">
      <c r="A955" s="577"/>
      <c r="B955" s="577"/>
      <c r="C955" s="577"/>
      <c r="D955" s="577"/>
      <c r="E955" s="577"/>
      <c r="F955" s="577"/>
      <c r="G955" s="577"/>
      <c r="H955" s="577"/>
      <c r="I955" s="577"/>
      <c r="J955" s="577"/>
      <c r="K955" s="577"/>
      <c r="L955" s="577"/>
      <c r="M955" s="577"/>
      <c r="N955" s="577"/>
      <c r="O955" s="577"/>
      <c r="P955" s="577"/>
      <c r="Q955" s="577"/>
      <c r="R955" s="577"/>
      <c r="S955" s="577"/>
      <c r="T955" s="577"/>
      <c r="U955" s="577"/>
      <c r="V955" s="577"/>
      <c r="W955" s="577"/>
      <c r="X955" s="577"/>
      <c r="Y955" s="577"/>
      <c r="Z955" s="577"/>
    </row>
    <row r="956" spans="1:26" ht="12.75" customHeight="1">
      <c r="A956" s="577"/>
      <c r="B956" s="577"/>
      <c r="C956" s="577"/>
      <c r="D956" s="577"/>
      <c r="E956" s="577"/>
      <c r="F956" s="577"/>
      <c r="G956" s="577"/>
      <c r="H956" s="577"/>
      <c r="I956" s="577"/>
      <c r="J956" s="577"/>
      <c r="K956" s="577"/>
      <c r="L956" s="577"/>
      <c r="M956" s="577"/>
      <c r="N956" s="577"/>
      <c r="O956" s="577"/>
      <c r="P956" s="577"/>
      <c r="Q956" s="577"/>
      <c r="R956" s="577"/>
      <c r="S956" s="577"/>
      <c r="T956" s="577"/>
      <c r="U956" s="577"/>
      <c r="V956" s="577"/>
      <c r="W956" s="577"/>
      <c r="X956" s="577"/>
      <c r="Y956" s="577"/>
      <c r="Z956" s="577"/>
    </row>
    <row r="957" spans="1:26" ht="12.75" customHeight="1">
      <c r="A957" s="577"/>
      <c r="B957" s="577"/>
      <c r="C957" s="577"/>
      <c r="D957" s="577"/>
      <c r="E957" s="577"/>
      <c r="F957" s="577"/>
      <c r="G957" s="577"/>
      <c r="H957" s="577"/>
      <c r="I957" s="577"/>
      <c r="J957" s="577"/>
      <c r="K957" s="577"/>
      <c r="L957" s="577"/>
      <c r="M957" s="577"/>
      <c r="N957" s="577"/>
      <c r="O957" s="577"/>
      <c r="P957" s="577"/>
      <c r="Q957" s="577"/>
      <c r="R957" s="577"/>
      <c r="S957" s="577"/>
      <c r="T957" s="577"/>
      <c r="U957" s="577"/>
      <c r="V957" s="577"/>
      <c r="W957" s="577"/>
      <c r="X957" s="577"/>
      <c r="Y957" s="577"/>
      <c r="Z957" s="577"/>
    </row>
    <row r="958" spans="1:26" ht="12.75" customHeight="1">
      <c r="A958" s="577"/>
      <c r="B958" s="577"/>
      <c r="C958" s="577"/>
      <c r="D958" s="577"/>
      <c r="E958" s="577"/>
      <c r="F958" s="577"/>
      <c r="G958" s="577"/>
      <c r="H958" s="577"/>
      <c r="I958" s="577"/>
      <c r="J958" s="577"/>
      <c r="K958" s="577"/>
      <c r="L958" s="577"/>
      <c r="M958" s="577"/>
      <c r="N958" s="577"/>
      <c r="O958" s="577"/>
      <c r="P958" s="577"/>
      <c r="Q958" s="577"/>
      <c r="R958" s="577"/>
      <c r="S958" s="577"/>
      <c r="T958" s="577"/>
      <c r="U958" s="577"/>
      <c r="V958" s="577"/>
      <c r="W958" s="577"/>
      <c r="X958" s="577"/>
      <c r="Y958" s="577"/>
      <c r="Z958" s="577"/>
    </row>
    <row r="959" spans="1:26" ht="12.75" customHeight="1">
      <c r="A959" s="577"/>
      <c r="B959" s="577"/>
      <c r="C959" s="577"/>
      <c r="D959" s="577"/>
      <c r="E959" s="577"/>
      <c r="F959" s="577"/>
      <c r="G959" s="577"/>
      <c r="H959" s="577"/>
      <c r="I959" s="577"/>
      <c r="J959" s="577"/>
      <c r="K959" s="577"/>
      <c r="L959" s="577"/>
      <c r="M959" s="577"/>
      <c r="N959" s="577"/>
      <c r="O959" s="577"/>
      <c r="P959" s="577"/>
      <c r="Q959" s="577"/>
      <c r="R959" s="577"/>
      <c r="S959" s="577"/>
      <c r="T959" s="577"/>
      <c r="U959" s="577"/>
      <c r="V959" s="577"/>
      <c r="W959" s="577"/>
      <c r="X959" s="577"/>
      <c r="Y959" s="577"/>
      <c r="Z959" s="577"/>
    </row>
    <row r="960" spans="1:26" ht="12.75" customHeight="1">
      <c r="A960" s="577"/>
      <c r="B960" s="577"/>
      <c r="C960" s="577"/>
      <c r="D960" s="577"/>
      <c r="E960" s="577"/>
      <c r="F960" s="577"/>
      <c r="G960" s="577"/>
      <c r="H960" s="577"/>
      <c r="I960" s="577"/>
      <c r="J960" s="577"/>
      <c r="K960" s="577"/>
      <c r="L960" s="577"/>
      <c r="M960" s="577"/>
      <c r="N960" s="577"/>
      <c r="O960" s="577"/>
      <c r="P960" s="577"/>
      <c r="Q960" s="577"/>
      <c r="R960" s="577"/>
      <c r="S960" s="577"/>
      <c r="T960" s="577"/>
      <c r="U960" s="577"/>
      <c r="V960" s="577"/>
      <c r="W960" s="577"/>
      <c r="X960" s="577"/>
      <c r="Y960" s="577"/>
      <c r="Z960" s="577"/>
    </row>
    <row r="961" spans="1:26" ht="12.75" customHeight="1">
      <c r="A961" s="577"/>
      <c r="B961" s="577"/>
      <c r="C961" s="577"/>
      <c r="D961" s="577"/>
      <c r="E961" s="577"/>
      <c r="F961" s="577"/>
      <c r="G961" s="577"/>
      <c r="H961" s="577"/>
      <c r="I961" s="577"/>
      <c r="J961" s="577"/>
      <c r="K961" s="577"/>
      <c r="L961" s="577"/>
      <c r="M961" s="577"/>
      <c r="N961" s="577"/>
      <c r="O961" s="577"/>
      <c r="P961" s="577"/>
      <c r="Q961" s="577"/>
      <c r="R961" s="577"/>
      <c r="S961" s="577"/>
      <c r="T961" s="577"/>
      <c r="U961" s="577"/>
      <c r="V961" s="577"/>
      <c r="W961" s="577"/>
      <c r="X961" s="577"/>
      <c r="Y961" s="577"/>
      <c r="Z961" s="577"/>
    </row>
    <row r="962" spans="1:26" ht="12.75" customHeight="1">
      <c r="A962" s="577"/>
      <c r="B962" s="577"/>
      <c r="C962" s="577"/>
      <c r="D962" s="577"/>
      <c r="E962" s="577"/>
      <c r="F962" s="577"/>
      <c r="G962" s="577"/>
      <c r="H962" s="577"/>
      <c r="I962" s="577"/>
      <c r="J962" s="577"/>
      <c r="K962" s="577"/>
      <c r="L962" s="577"/>
      <c r="M962" s="577"/>
      <c r="N962" s="577"/>
      <c r="O962" s="577"/>
      <c r="P962" s="577"/>
      <c r="Q962" s="577"/>
      <c r="R962" s="577"/>
      <c r="S962" s="577"/>
      <c r="T962" s="577"/>
      <c r="U962" s="577"/>
      <c r="V962" s="577"/>
      <c r="W962" s="577"/>
      <c r="X962" s="577"/>
      <c r="Y962" s="577"/>
      <c r="Z962" s="577"/>
    </row>
    <row r="963" spans="1:26" ht="12.75" customHeight="1">
      <c r="A963" s="577"/>
      <c r="B963" s="577"/>
      <c r="C963" s="577"/>
      <c r="D963" s="577"/>
      <c r="E963" s="577"/>
      <c r="F963" s="577"/>
      <c r="G963" s="577"/>
      <c r="H963" s="577"/>
      <c r="I963" s="577"/>
      <c r="J963" s="577"/>
      <c r="K963" s="577"/>
      <c r="L963" s="577"/>
      <c r="M963" s="577"/>
      <c r="N963" s="577"/>
      <c r="O963" s="577"/>
      <c r="P963" s="577"/>
      <c r="Q963" s="577"/>
      <c r="R963" s="577"/>
      <c r="S963" s="577"/>
      <c r="T963" s="577"/>
      <c r="U963" s="577"/>
      <c r="V963" s="577"/>
      <c r="W963" s="577"/>
      <c r="X963" s="577"/>
      <c r="Y963" s="577"/>
      <c r="Z963" s="577"/>
    </row>
    <row r="964" spans="1:26" ht="12.75" customHeight="1">
      <c r="A964" s="577"/>
      <c r="B964" s="577"/>
      <c r="C964" s="577"/>
      <c r="D964" s="577"/>
      <c r="E964" s="577"/>
      <c r="F964" s="577"/>
      <c r="G964" s="577"/>
      <c r="H964" s="577"/>
      <c r="I964" s="577"/>
      <c r="J964" s="577"/>
      <c r="K964" s="577"/>
      <c r="L964" s="577"/>
      <c r="M964" s="577"/>
      <c r="N964" s="577"/>
      <c r="O964" s="577"/>
      <c r="P964" s="577"/>
      <c r="Q964" s="577"/>
      <c r="R964" s="577"/>
      <c r="S964" s="577"/>
      <c r="T964" s="577"/>
      <c r="U964" s="577"/>
      <c r="V964" s="577"/>
      <c r="W964" s="577"/>
      <c r="X964" s="577"/>
      <c r="Y964" s="577"/>
      <c r="Z964" s="577"/>
    </row>
    <row r="965" spans="1:26" ht="12.75" customHeight="1">
      <c r="A965" s="577"/>
      <c r="B965" s="577"/>
      <c r="C965" s="577"/>
      <c r="D965" s="577"/>
      <c r="E965" s="577"/>
      <c r="F965" s="577"/>
      <c r="G965" s="577"/>
      <c r="H965" s="577"/>
      <c r="I965" s="577"/>
      <c r="J965" s="577"/>
      <c r="K965" s="577"/>
      <c r="L965" s="577"/>
      <c r="M965" s="577"/>
      <c r="N965" s="577"/>
      <c r="O965" s="577"/>
      <c r="P965" s="577"/>
      <c r="Q965" s="577"/>
      <c r="R965" s="577"/>
      <c r="S965" s="577"/>
      <c r="T965" s="577"/>
      <c r="U965" s="577"/>
      <c r="V965" s="577"/>
      <c r="W965" s="577"/>
      <c r="X965" s="577"/>
      <c r="Y965" s="577"/>
      <c r="Z965" s="577"/>
    </row>
    <row r="966" spans="1:26" ht="12.75" customHeight="1">
      <c r="A966" s="577"/>
      <c r="B966" s="577"/>
      <c r="C966" s="577"/>
      <c r="D966" s="577"/>
      <c r="E966" s="577"/>
      <c r="F966" s="577"/>
      <c r="G966" s="577"/>
      <c r="H966" s="577"/>
      <c r="I966" s="577"/>
      <c r="J966" s="577"/>
      <c r="K966" s="577"/>
      <c r="L966" s="577"/>
      <c r="M966" s="577"/>
      <c r="N966" s="577"/>
      <c r="O966" s="577"/>
      <c r="P966" s="577"/>
      <c r="Q966" s="577"/>
      <c r="R966" s="577"/>
      <c r="S966" s="577"/>
      <c r="T966" s="577"/>
      <c r="U966" s="577"/>
      <c r="V966" s="577"/>
      <c r="W966" s="577"/>
      <c r="X966" s="577"/>
      <c r="Y966" s="577"/>
      <c r="Z966" s="577"/>
    </row>
    <row r="967" spans="1:26" ht="12.75" customHeight="1">
      <c r="A967" s="577"/>
      <c r="B967" s="577"/>
      <c r="C967" s="577"/>
      <c r="D967" s="577"/>
      <c r="E967" s="577"/>
      <c r="F967" s="577"/>
      <c r="G967" s="577"/>
      <c r="H967" s="577"/>
      <c r="I967" s="577"/>
      <c r="J967" s="577"/>
      <c r="K967" s="577"/>
      <c r="L967" s="577"/>
      <c r="M967" s="577"/>
      <c r="N967" s="577"/>
      <c r="O967" s="577"/>
      <c r="P967" s="577"/>
      <c r="Q967" s="577"/>
      <c r="R967" s="577"/>
      <c r="S967" s="577"/>
      <c r="T967" s="577"/>
      <c r="U967" s="577"/>
      <c r="V967" s="577"/>
      <c r="W967" s="577"/>
      <c r="X967" s="577"/>
      <c r="Y967" s="577"/>
      <c r="Z967" s="577"/>
    </row>
    <row r="968" spans="1:26" ht="12.75" customHeight="1">
      <c r="A968" s="577"/>
      <c r="B968" s="577"/>
      <c r="C968" s="577"/>
      <c r="D968" s="577"/>
      <c r="E968" s="577"/>
      <c r="F968" s="577"/>
      <c r="G968" s="577"/>
      <c r="H968" s="577"/>
      <c r="I968" s="577"/>
      <c r="J968" s="577"/>
      <c r="K968" s="577"/>
      <c r="L968" s="577"/>
      <c r="M968" s="577"/>
      <c r="N968" s="577"/>
      <c r="O968" s="577"/>
      <c r="P968" s="577"/>
      <c r="Q968" s="577"/>
      <c r="R968" s="577"/>
      <c r="S968" s="577"/>
      <c r="T968" s="577"/>
      <c r="U968" s="577"/>
      <c r="V968" s="577"/>
      <c r="W968" s="577"/>
      <c r="X968" s="577"/>
      <c r="Y968" s="577"/>
      <c r="Z968" s="577"/>
    </row>
    <row r="969" spans="1:26" ht="12.75" customHeight="1">
      <c r="A969" s="577"/>
      <c r="B969" s="577"/>
      <c r="C969" s="577"/>
      <c r="D969" s="577"/>
      <c r="E969" s="577"/>
      <c r="F969" s="577"/>
      <c r="G969" s="577"/>
      <c r="H969" s="577"/>
      <c r="I969" s="577"/>
      <c r="J969" s="577"/>
      <c r="K969" s="577"/>
      <c r="L969" s="577"/>
      <c r="M969" s="577"/>
      <c r="N969" s="577"/>
      <c r="O969" s="577"/>
      <c r="P969" s="577"/>
      <c r="Q969" s="577"/>
      <c r="R969" s="577"/>
      <c r="S969" s="577"/>
      <c r="T969" s="577"/>
      <c r="U969" s="577"/>
      <c r="V969" s="577"/>
      <c r="W969" s="577"/>
      <c r="X969" s="577"/>
      <c r="Y969" s="577"/>
      <c r="Z969" s="577"/>
    </row>
    <row r="970" spans="1:26" ht="12.75" customHeight="1">
      <c r="A970" s="577"/>
      <c r="B970" s="577"/>
      <c r="C970" s="577"/>
      <c r="D970" s="577"/>
      <c r="E970" s="577"/>
      <c r="F970" s="577"/>
      <c r="G970" s="577"/>
      <c r="H970" s="577"/>
      <c r="I970" s="577"/>
      <c r="J970" s="577"/>
      <c r="K970" s="577"/>
      <c r="L970" s="577"/>
      <c r="M970" s="577"/>
      <c r="N970" s="577"/>
      <c r="O970" s="577"/>
      <c r="P970" s="577"/>
      <c r="Q970" s="577"/>
      <c r="R970" s="577"/>
      <c r="S970" s="577"/>
      <c r="T970" s="577"/>
      <c r="U970" s="577"/>
      <c r="V970" s="577"/>
      <c r="W970" s="577"/>
      <c r="X970" s="577"/>
      <c r="Y970" s="577"/>
      <c r="Z970" s="577"/>
    </row>
    <row r="971" spans="1:26" ht="12.75" customHeight="1">
      <c r="A971" s="577"/>
      <c r="B971" s="577"/>
      <c r="C971" s="577"/>
      <c r="D971" s="577"/>
      <c r="E971" s="577"/>
      <c r="F971" s="577"/>
      <c r="G971" s="577"/>
      <c r="H971" s="577"/>
      <c r="I971" s="577"/>
      <c r="J971" s="577"/>
      <c r="K971" s="577"/>
      <c r="L971" s="577"/>
      <c r="M971" s="577"/>
      <c r="N971" s="577"/>
      <c r="O971" s="577"/>
      <c r="P971" s="577"/>
      <c r="Q971" s="577"/>
      <c r="R971" s="577"/>
      <c r="S971" s="577"/>
      <c r="T971" s="577"/>
      <c r="U971" s="577"/>
      <c r="V971" s="577"/>
      <c r="W971" s="577"/>
      <c r="X971" s="577"/>
      <c r="Y971" s="577"/>
      <c r="Z971" s="577"/>
    </row>
    <row r="972" spans="1:26" ht="12.75" customHeight="1">
      <c r="A972" s="577"/>
      <c r="B972" s="577"/>
      <c r="C972" s="577"/>
      <c r="D972" s="577"/>
      <c r="E972" s="577"/>
      <c r="F972" s="577"/>
      <c r="G972" s="577"/>
      <c r="H972" s="577"/>
      <c r="I972" s="577"/>
      <c r="J972" s="577"/>
      <c r="K972" s="577"/>
      <c r="L972" s="577"/>
      <c r="M972" s="577"/>
      <c r="N972" s="577"/>
      <c r="O972" s="577"/>
      <c r="P972" s="577"/>
      <c r="Q972" s="577"/>
      <c r="R972" s="577"/>
      <c r="S972" s="577"/>
      <c r="T972" s="577"/>
      <c r="U972" s="577"/>
      <c r="V972" s="577"/>
      <c r="W972" s="577"/>
      <c r="X972" s="577"/>
      <c r="Y972" s="577"/>
      <c r="Z972" s="577"/>
    </row>
    <row r="973" spans="1:26" ht="12.75" customHeight="1">
      <c r="A973" s="577"/>
      <c r="B973" s="577"/>
      <c r="C973" s="577"/>
      <c r="D973" s="577"/>
      <c r="E973" s="577"/>
      <c r="F973" s="577"/>
      <c r="G973" s="577"/>
      <c r="H973" s="577"/>
      <c r="I973" s="577"/>
      <c r="J973" s="577"/>
      <c r="K973" s="577"/>
      <c r="L973" s="577"/>
      <c r="M973" s="577"/>
      <c r="N973" s="577"/>
      <c r="O973" s="577"/>
      <c r="P973" s="577"/>
      <c r="Q973" s="577"/>
      <c r="R973" s="577"/>
      <c r="S973" s="577"/>
      <c r="T973" s="577"/>
      <c r="U973" s="577"/>
      <c r="V973" s="577"/>
      <c r="W973" s="577"/>
      <c r="X973" s="577"/>
      <c r="Y973" s="577"/>
      <c r="Z973" s="577"/>
    </row>
    <row r="974" spans="1:26" ht="12.75" customHeight="1">
      <c r="A974" s="577"/>
      <c r="B974" s="577"/>
      <c r="C974" s="577"/>
      <c r="D974" s="577"/>
      <c r="E974" s="577"/>
      <c r="F974" s="577"/>
      <c r="G974" s="577"/>
      <c r="H974" s="577"/>
      <c r="I974" s="577"/>
      <c r="J974" s="577"/>
      <c r="K974" s="577"/>
      <c r="L974" s="577"/>
      <c r="M974" s="577"/>
      <c r="N974" s="577"/>
      <c r="O974" s="577"/>
      <c r="P974" s="577"/>
      <c r="Q974" s="577"/>
      <c r="R974" s="577"/>
      <c r="S974" s="577"/>
      <c r="T974" s="577"/>
      <c r="U974" s="577"/>
      <c r="V974" s="577"/>
      <c r="W974" s="577"/>
      <c r="X974" s="577"/>
      <c r="Y974" s="577"/>
      <c r="Z974" s="577"/>
    </row>
    <row r="975" spans="1:26" ht="12.75" customHeight="1">
      <c r="A975" s="577"/>
      <c r="B975" s="577"/>
      <c r="C975" s="577"/>
      <c r="D975" s="577"/>
      <c r="E975" s="577"/>
      <c r="F975" s="577"/>
      <c r="G975" s="577"/>
      <c r="H975" s="577"/>
      <c r="I975" s="577"/>
      <c r="J975" s="577"/>
      <c r="K975" s="577"/>
      <c r="L975" s="577"/>
      <c r="M975" s="577"/>
      <c r="N975" s="577"/>
      <c r="O975" s="577"/>
      <c r="P975" s="577"/>
      <c r="Q975" s="577"/>
      <c r="R975" s="577"/>
      <c r="S975" s="577"/>
      <c r="T975" s="577"/>
      <c r="U975" s="577"/>
      <c r="V975" s="577"/>
      <c r="W975" s="577"/>
      <c r="X975" s="577"/>
      <c r="Y975" s="577"/>
      <c r="Z975" s="577"/>
    </row>
    <row r="976" spans="1:26" ht="12.75" customHeight="1">
      <c r="A976" s="577"/>
      <c r="B976" s="577"/>
      <c r="C976" s="577"/>
      <c r="D976" s="577"/>
      <c r="E976" s="577"/>
      <c r="F976" s="577"/>
      <c r="G976" s="577"/>
      <c r="H976" s="577"/>
      <c r="I976" s="577"/>
      <c r="J976" s="577"/>
      <c r="K976" s="577"/>
      <c r="L976" s="577"/>
      <c r="M976" s="577"/>
      <c r="N976" s="577"/>
      <c r="O976" s="577"/>
      <c r="P976" s="577"/>
      <c r="Q976" s="577"/>
      <c r="R976" s="577"/>
      <c r="S976" s="577"/>
      <c r="T976" s="577"/>
      <c r="U976" s="577"/>
      <c r="V976" s="577"/>
      <c r="W976" s="577"/>
      <c r="X976" s="577"/>
      <c r="Y976" s="577"/>
      <c r="Z976" s="577"/>
    </row>
    <row r="977" spans="1:26" ht="12.75" customHeight="1">
      <c r="A977" s="577"/>
      <c r="B977" s="577"/>
      <c r="C977" s="577"/>
      <c r="D977" s="577"/>
      <c r="E977" s="577"/>
      <c r="F977" s="577"/>
      <c r="G977" s="577"/>
      <c r="H977" s="577"/>
      <c r="I977" s="577"/>
      <c r="J977" s="577"/>
      <c r="K977" s="577"/>
      <c r="L977" s="577"/>
      <c r="M977" s="577"/>
      <c r="N977" s="577"/>
      <c r="O977" s="577"/>
      <c r="P977" s="577"/>
      <c r="Q977" s="577"/>
      <c r="R977" s="577"/>
      <c r="S977" s="577"/>
      <c r="T977" s="577"/>
      <c r="U977" s="577"/>
      <c r="V977" s="577"/>
      <c r="W977" s="577"/>
      <c r="X977" s="577"/>
      <c r="Y977" s="577"/>
      <c r="Z977" s="577"/>
    </row>
    <row r="978" spans="1:26" ht="12.75" customHeight="1">
      <c r="A978" s="577"/>
      <c r="B978" s="577"/>
      <c r="C978" s="577"/>
      <c r="D978" s="577"/>
      <c r="E978" s="577"/>
      <c r="F978" s="577"/>
      <c r="G978" s="577"/>
      <c r="H978" s="577"/>
      <c r="I978" s="577"/>
      <c r="J978" s="577"/>
      <c r="K978" s="577"/>
      <c r="L978" s="577"/>
      <c r="M978" s="577"/>
      <c r="N978" s="577"/>
      <c r="O978" s="577"/>
      <c r="P978" s="577"/>
      <c r="Q978" s="577"/>
      <c r="R978" s="577"/>
      <c r="S978" s="577"/>
      <c r="T978" s="577"/>
      <c r="U978" s="577"/>
      <c r="V978" s="577"/>
      <c r="W978" s="577"/>
      <c r="X978" s="577"/>
      <c r="Y978" s="577"/>
      <c r="Z978" s="577"/>
    </row>
    <row r="979" spans="1:26" ht="12.75" customHeight="1">
      <c r="A979" s="577"/>
      <c r="B979" s="577"/>
      <c r="C979" s="577"/>
      <c r="D979" s="577"/>
      <c r="E979" s="577"/>
      <c r="F979" s="577"/>
      <c r="G979" s="577"/>
      <c r="H979" s="577"/>
      <c r="I979" s="577"/>
      <c r="J979" s="577"/>
      <c r="K979" s="577"/>
      <c r="L979" s="577"/>
      <c r="M979" s="577"/>
      <c r="N979" s="577"/>
      <c r="O979" s="577"/>
      <c r="P979" s="577"/>
      <c r="Q979" s="577"/>
      <c r="R979" s="577"/>
      <c r="S979" s="577"/>
      <c r="T979" s="577"/>
      <c r="U979" s="577"/>
      <c r="V979" s="577"/>
      <c r="W979" s="577"/>
      <c r="X979" s="577"/>
      <c r="Y979" s="577"/>
      <c r="Z979" s="577"/>
    </row>
    <row r="980" spans="1:26" ht="12.75" customHeight="1">
      <c r="A980" s="577"/>
      <c r="B980" s="577"/>
      <c r="C980" s="577"/>
      <c r="D980" s="577"/>
      <c r="E980" s="577"/>
      <c r="F980" s="577"/>
      <c r="G980" s="577"/>
      <c r="H980" s="577"/>
      <c r="I980" s="577"/>
      <c r="J980" s="577"/>
      <c r="K980" s="577"/>
      <c r="L980" s="577"/>
      <c r="M980" s="577"/>
      <c r="N980" s="577"/>
      <c r="O980" s="577"/>
      <c r="P980" s="577"/>
      <c r="Q980" s="577"/>
      <c r="R980" s="577"/>
      <c r="S980" s="577"/>
      <c r="T980" s="577"/>
      <c r="U980" s="577"/>
      <c r="V980" s="577"/>
      <c r="W980" s="577"/>
      <c r="X980" s="577"/>
      <c r="Y980" s="577"/>
      <c r="Z980" s="577"/>
    </row>
    <row r="981" spans="1:26" ht="12.75" customHeight="1">
      <c r="A981" s="577"/>
      <c r="B981" s="577"/>
      <c r="C981" s="577"/>
      <c r="D981" s="577"/>
      <c r="E981" s="577"/>
      <c r="F981" s="577"/>
      <c r="G981" s="577"/>
      <c r="H981" s="577"/>
      <c r="I981" s="577"/>
      <c r="J981" s="577"/>
      <c r="K981" s="577"/>
      <c r="L981" s="577"/>
      <c r="M981" s="577"/>
      <c r="N981" s="577"/>
      <c r="O981" s="577"/>
      <c r="P981" s="577"/>
      <c r="Q981" s="577"/>
      <c r="R981" s="577"/>
      <c r="S981" s="577"/>
      <c r="T981" s="577"/>
      <c r="U981" s="577"/>
      <c r="V981" s="577"/>
      <c r="W981" s="577"/>
      <c r="X981" s="577"/>
      <c r="Y981" s="577"/>
      <c r="Z981" s="577"/>
    </row>
    <row r="982" spans="1:26" ht="12.75" customHeight="1">
      <c r="A982" s="577"/>
      <c r="B982" s="577"/>
      <c r="C982" s="577"/>
      <c r="D982" s="577"/>
      <c r="E982" s="577"/>
      <c r="F982" s="577"/>
      <c r="G982" s="577"/>
      <c r="H982" s="577"/>
      <c r="I982" s="577"/>
      <c r="J982" s="577"/>
      <c r="K982" s="577"/>
      <c r="L982" s="577"/>
      <c r="M982" s="577"/>
      <c r="N982" s="577"/>
      <c r="O982" s="577"/>
      <c r="P982" s="577"/>
      <c r="Q982" s="577"/>
      <c r="R982" s="577"/>
      <c r="S982" s="577"/>
      <c r="T982" s="577"/>
      <c r="U982" s="577"/>
      <c r="V982" s="577"/>
      <c r="W982" s="577"/>
      <c r="X982" s="577"/>
      <c r="Y982" s="577"/>
      <c r="Z982" s="577"/>
    </row>
    <row r="983" spans="1:26" ht="12.75" customHeight="1">
      <c r="A983" s="577"/>
      <c r="B983" s="577"/>
      <c r="C983" s="577"/>
      <c r="D983" s="577"/>
      <c r="E983" s="577"/>
      <c r="F983" s="577"/>
      <c r="G983" s="577"/>
      <c r="H983" s="577"/>
      <c r="I983" s="577"/>
      <c r="J983" s="577"/>
      <c r="K983" s="577"/>
      <c r="L983" s="577"/>
      <c r="M983" s="577"/>
      <c r="N983" s="577"/>
      <c r="O983" s="577"/>
      <c r="P983" s="577"/>
      <c r="Q983" s="577"/>
      <c r="R983" s="577"/>
      <c r="S983" s="577"/>
      <c r="T983" s="577"/>
      <c r="U983" s="577"/>
      <c r="V983" s="577"/>
      <c r="W983" s="577"/>
      <c r="X983" s="577"/>
      <c r="Y983" s="577"/>
      <c r="Z983" s="577"/>
    </row>
    <row r="984" spans="1:26" ht="12.75" customHeight="1">
      <c r="A984" s="577"/>
      <c r="B984" s="577"/>
      <c r="C984" s="577"/>
      <c r="D984" s="577"/>
      <c r="E984" s="577"/>
      <c r="F984" s="577"/>
      <c r="G984" s="577"/>
      <c r="H984" s="577"/>
      <c r="I984" s="577"/>
      <c r="J984" s="577"/>
      <c r="K984" s="577"/>
      <c r="L984" s="577"/>
      <c r="M984" s="577"/>
      <c r="N984" s="577"/>
      <c r="O984" s="577"/>
      <c r="P984" s="577"/>
      <c r="Q984" s="577"/>
      <c r="R984" s="577"/>
      <c r="S984" s="577"/>
      <c r="T984" s="577"/>
      <c r="U984" s="577"/>
      <c r="V984" s="577"/>
      <c r="W984" s="577"/>
      <c r="X984" s="577"/>
      <c r="Y984" s="577"/>
      <c r="Z984" s="577"/>
    </row>
    <row r="985" spans="1:26" ht="12.75" customHeight="1">
      <c r="A985" s="577"/>
      <c r="B985" s="577"/>
      <c r="C985" s="577"/>
      <c r="D985" s="577"/>
      <c r="E985" s="577"/>
      <c r="F985" s="577"/>
      <c r="G985" s="577"/>
      <c r="H985" s="577"/>
      <c r="I985" s="577"/>
      <c r="J985" s="577"/>
      <c r="K985" s="577"/>
      <c r="L985" s="577"/>
      <c r="M985" s="577"/>
      <c r="N985" s="577"/>
      <c r="O985" s="577"/>
      <c r="P985" s="577"/>
      <c r="Q985" s="577"/>
      <c r="R985" s="577"/>
      <c r="S985" s="577"/>
      <c r="T985" s="577"/>
      <c r="U985" s="577"/>
      <c r="V985" s="577"/>
      <c r="W985" s="577"/>
      <c r="X985" s="577"/>
      <c r="Y985" s="577"/>
      <c r="Z985" s="577"/>
    </row>
    <row r="986" spans="1:26" ht="12.75" customHeight="1">
      <c r="A986" s="577"/>
      <c r="B986" s="577"/>
      <c r="C986" s="577"/>
      <c r="D986" s="577"/>
      <c r="E986" s="577"/>
      <c r="F986" s="577"/>
      <c r="G986" s="577"/>
      <c r="H986" s="577"/>
      <c r="I986" s="577"/>
      <c r="J986" s="577"/>
      <c r="K986" s="577"/>
      <c r="L986" s="577"/>
      <c r="M986" s="577"/>
      <c r="N986" s="577"/>
      <c r="O986" s="577"/>
      <c r="P986" s="577"/>
      <c r="Q986" s="577"/>
      <c r="R986" s="577"/>
      <c r="S986" s="577"/>
      <c r="T986" s="577"/>
      <c r="U986" s="577"/>
      <c r="V986" s="577"/>
      <c r="W986" s="577"/>
      <c r="X986" s="577"/>
      <c r="Y986" s="577"/>
      <c r="Z986" s="577"/>
    </row>
    <row r="987" spans="1:26" ht="12.75" customHeight="1">
      <c r="A987" s="577"/>
      <c r="B987" s="577"/>
      <c r="C987" s="577"/>
      <c r="D987" s="577"/>
      <c r="E987" s="577"/>
      <c r="F987" s="577"/>
      <c r="G987" s="577"/>
      <c r="H987" s="577"/>
      <c r="I987" s="577"/>
      <c r="J987" s="577"/>
      <c r="K987" s="577"/>
      <c r="L987" s="577"/>
      <c r="M987" s="577"/>
      <c r="N987" s="577"/>
      <c r="O987" s="577"/>
      <c r="P987" s="577"/>
      <c r="Q987" s="577"/>
      <c r="R987" s="577"/>
      <c r="S987" s="577"/>
      <c r="T987" s="577"/>
      <c r="U987" s="577"/>
      <c r="V987" s="577"/>
      <c r="W987" s="577"/>
      <c r="X987" s="577"/>
      <c r="Y987" s="577"/>
      <c r="Z987" s="577"/>
    </row>
    <row r="988" spans="1:26" ht="12.75" customHeight="1">
      <c r="A988" s="577"/>
      <c r="B988" s="577"/>
      <c r="C988" s="577"/>
      <c r="D988" s="577"/>
      <c r="E988" s="577"/>
      <c r="F988" s="577"/>
      <c r="G988" s="577"/>
      <c r="H988" s="577"/>
      <c r="I988" s="577"/>
      <c r="J988" s="577"/>
      <c r="K988" s="577"/>
      <c r="L988" s="577"/>
      <c r="M988" s="577"/>
      <c r="N988" s="577"/>
      <c r="O988" s="577"/>
      <c r="P988" s="577"/>
      <c r="Q988" s="577"/>
      <c r="R988" s="577"/>
      <c r="S988" s="577"/>
      <c r="T988" s="577"/>
      <c r="U988" s="577"/>
      <c r="V988" s="577"/>
      <c r="W988" s="577"/>
      <c r="X988" s="577"/>
      <c r="Y988" s="577"/>
      <c r="Z988" s="577"/>
    </row>
    <row r="989" spans="1:26" ht="12.75" customHeight="1">
      <c r="A989" s="577"/>
      <c r="B989" s="577"/>
      <c r="C989" s="577"/>
      <c r="D989" s="577"/>
      <c r="E989" s="577"/>
      <c r="F989" s="577"/>
      <c r="G989" s="577"/>
      <c r="H989" s="577"/>
      <c r="I989" s="577"/>
      <c r="J989" s="577"/>
      <c r="K989" s="577"/>
      <c r="L989" s="577"/>
      <c r="M989" s="577"/>
      <c r="N989" s="577"/>
      <c r="O989" s="577"/>
      <c r="P989" s="577"/>
      <c r="Q989" s="577"/>
      <c r="R989" s="577"/>
      <c r="S989" s="577"/>
      <c r="T989" s="577"/>
      <c r="U989" s="577"/>
      <c r="V989" s="577"/>
      <c r="W989" s="577"/>
      <c r="X989" s="577"/>
      <c r="Y989" s="577"/>
      <c r="Z989" s="577"/>
    </row>
    <row r="990" spans="1:26" ht="12.75" customHeight="1">
      <c r="A990" s="577"/>
      <c r="B990" s="577"/>
      <c r="C990" s="577"/>
      <c r="D990" s="577"/>
      <c r="E990" s="577"/>
      <c r="F990" s="577"/>
      <c r="G990" s="577"/>
      <c r="H990" s="577"/>
      <c r="I990" s="577"/>
      <c r="J990" s="577"/>
      <c r="K990" s="577"/>
      <c r="L990" s="577"/>
      <c r="M990" s="577"/>
      <c r="N990" s="577"/>
      <c r="O990" s="577"/>
      <c r="P990" s="577"/>
      <c r="Q990" s="577"/>
      <c r="R990" s="577"/>
      <c r="S990" s="577"/>
      <c r="T990" s="577"/>
      <c r="U990" s="577"/>
      <c r="V990" s="577"/>
      <c r="W990" s="577"/>
      <c r="X990" s="577"/>
      <c r="Y990" s="577"/>
      <c r="Z990" s="577"/>
    </row>
    <row r="991" spans="1:26" ht="12.75" customHeight="1">
      <c r="A991" s="577"/>
      <c r="B991" s="577"/>
      <c r="C991" s="577"/>
      <c r="D991" s="577"/>
      <c r="E991" s="577"/>
      <c r="F991" s="577"/>
      <c r="G991" s="577"/>
      <c r="H991" s="577"/>
      <c r="I991" s="577"/>
      <c r="J991" s="577"/>
      <c r="K991" s="577"/>
      <c r="L991" s="577"/>
      <c r="M991" s="577"/>
      <c r="N991" s="577"/>
      <c r="O991" s="577"/>
      <c r="P991" s="577"/>
      <c r="Q991" s="577"/>
      <c r="R991" s="577"/>
      <c r="S991" s="577"/>
      <c r="T991" s="577"/>
      <c r="U991" s="577"/>
      <c r="V991" s="577"/>
      <c r="W991" s="577"/>
      <c r="X991" s="577"/>
      <c r="Y991" s="577"/>
      <c r="Z991" s="577"/>
    </row>
    <row r="992" spans="1:26" ht="12.75" customHeight="1">
      <c r="A992" s="577"/>
      <c r="B992" s="577"/>
      <c r="C992" s="577"/>
      <c r="D992" s="577"/>
      <c r="E992" s="577"/>
      <c r="F992" s="577"/>
      <c r="G992" s="577"/>
      <c r="H992" s="577"/>
      <c r="I992" s="577"/>
      <c r="J992" s="577"/>
      <c r="K992" s="577"/>
      <c r="L992" s="577"/>
      <c r="M992" s="577"/>
      <c r="N992" s="577"/>
      <c r="O992" s="577"/>
      <c r="P992" s="577"/>
      <c r="Q992" s="577"/>
      <c r="R992" s="577"/>
      <c r="S992" s="577"/>
      <c r="T992" s="577"/>
      <c r="U992" s="577"/>
      <c r="V992" s="577"/>
      <c r="W992" s="577"/>
      <c r="X992" s="577"/>
      <c r="Y992" s="577"/>
      <c r="Z992" s="577"/>
    </row>
    <row r="993" spans="1:26" ht="12.75" customHeight="1">
      <c r="A993" s="577"/>
      <c r="B993" s="577"/>
      <c r="C993" s="577"/>
      <c r="D993" s="577"/>
      <c r="E993" s="577"/>
      <c r="F993" s="577"/>
      <c r="G993" s="577"/>
      <c r="H993" s="577"/>
      <c r="I993" s="577"/>
      <c r="J993" s="577"/>
      <c r="K993" s="577"/>
      <c r="L993" s="577"/>
      <c r="M993" s="577"/>
      <c r="N993" s="577"/>
      <c r="O993" s="577"/>
      <c r="P993" s="577"/>
      <c r="Q993" s="577"/>
      <c r="R993" s="577"/>
      <c r="S993" s="577"/>
      <c r="T993" s="577"/>
      <c r="U993" s="577"/>
      <c r="V993" s="577"/>
      <c r="W993" s="577"/>
      <c r="X993" s="577"/>
      <c r="Y993" s="577"/>
      <c r="Z993" s="577"/>
    </row>
    <row r="994" spans="1:26" ht="12.75" customHeight="1">
      <c r="A994" s="577"/>
      <c r="B994" s="577"/>
      <c r="C994" s="577"/>
      <c r="D994" s="577"/>
      <c r="E994" s="577"/>
      <c r="F994" s="577"/>
      <c r="G994" s="577"/>
      <c r="H994" s="577"/>
      <c r="I994" s="577"/>
      <c r="J994" s="577"/>
      <c r="K994" s="577"/>
      <c r="L994" s="577"/>
      <c r="M994" s="577"/>
      <c r="N994" s="577"/>
      <c r="O994" s="577"/>
      <c r="P994" s="577"/>
      <c r="Q994" s="577"/>
      <c r="R994" s="577"/>
      <c r="S994" s="577"/>
      <c r="T994" s="577"/>
      <c r="U994" s="577"/>
      <c r="V994" s="577"/>
      <c r="W994" s="577"/>
      <c r="X994" s="577"/>
      <c r="Y994" s="577"/>
      <c r="Z994" s="577"/>
    </row>
    <row r="995" spans="1:26" ht="12.75" customHeight="1">
      <c r="A995" s="577"/>
      <c r="B995" s="577"/>
      <c r="C995" s="577"/>
      <c r="D995" s="577"/>
      <c r="E995" s="577"/>
      <c r="F995" s="577"/>
      <c r="G995" s="577"/>
      <c r="H995" s="577"/>
      <c r="I995" s="577"/>
      <c r="J995" s="577"/>
      <c r="K995" s="577"/>
      <c r="L995" s="577"/>
      <c r="M995" s="577"/>
      <c r="N995" s="577"/>
      <c r="O995" s="577"/>
      <c r="P995" s="577"/>
      <c r="Q995" s="577"/>
      <c r="R995" s="577"/>
      <c r="S995" s="577"/>
      <c r="T995" s="577"/>
      <c r="U995" s="577"/>
      <c r="V995" s="577"/>
      <c r="W995" s="577"/>
      <c r="X995" s="577"/>
      <c r="Y995" s="577"/>
      <c r="Z995" s="577"/>
    </row>
    <row r="996" spans="1:26" ht="12.75" customHeight="1">
      <c r="A996" s="577"/>
      <c r="B996" s="577"/>
      <c r="C996" s="577"/>
      <c r="D996" s="577"/>
      <c r="E996" s="577"/>
      <c r="F996" s="577"/>
      <c r="G996" s="577"/>
      <c r="H996" s="577"/>
      <c r="I996" s="577"/>
      <c r="J996" s="577"/>
      <c r="K996" s="577"/>
      <c r="L996" s="577"/>
      <c r="M996" s="577"/>
      <c r="N996" s="577"/>
      <c r="O996" s="577"/>
      <c r="P996" s="577"/>
      <c r="Q996" s="577"/>
      <c r="R996" s="577"/>
      <c r="S996" s="577"/>
      <c r="T996" s="577"/>
      <c r="U996" s="577"/>
      <c r="V996" s="577"/>
      <c r="W996" s="577"/>
      <c r="X996" s="577"/>
      <c r="Y996" s="577"/>
      <c r="Z996" s="577"/>
    </row>
    <row r="997" spans="1:26" ht="12.75" customHeight="1">
      <c r="A997" s="577"/>
      <c r="B997" s="577"/>
      <c r="C997" s="577"/>
      <c r="D997" s="577"/>
      <c r="E997" s="577"/>
      <c r="F997" s="577"/>
      <c r="G997" s="577"/>
      <c r="H997" s="577"/>
      <c r="I997" s="577"/>
      <c r="J997" s="577"/>
      <c r="K997" s="577"/>
      <c r="L997" s="577"/>
      <c r="M997" s="577"/>
      <c r="N997" s="577"/>
      <c r="O997" s="577"/>
      <c r="P997" s="577"/>
      <c r="Q997" s="577"/>
      <c r="R997" s="577"/>
      <c r="S997" s="577"/>
      <c r="T997" s="577"/>
      <c r="U997" s="577"/>
      <c r="V997" s="577"/>
      <c r="W997" s="577"/>
      <c r="X997" s="577"/>
      <c r="Y997" s="577"/>
      <c r="Z997" s="577"/>
    </row>
    <row r="998" spans="1:26" ht="12.75" customHeight="1">
      <c r="A998" s="577"/>
      <c r="B998" s="577"/>
      <c r="C998" s="577"/>
      <c r="D998" s="577"/>
      <c r="E998" s="577"/>
      <c r="F998" s="577"/>
      <c r="G998" s="577"/>
      <c r="H998" s="577"/>
      <c r="I998" s="577"/>
      <c r="J998" s="577"/>
      <c r="K998" s="577"/>
      <c r="L998" s="577"/>
      <c r="M998" s="577"/>
      <c r="N998" s="577"/>
      <c r="O998" s="577"/>
      <c r="P998" s="577"/>
      <c r="Q998" s="577"/>
      <c r="R998" s="577"/>
      <c r="S998" s="577"/>
      <c r="T998" s="577"/>
      <c r="U998" s="577"/>
      <c r="V998" s="577"/>
      <c r="W998" s="577"/>
      <c r="X998" s="577"/>
      <c r="Y998" s="577"/>
      <c r="Z998" s="577"/>
    </row>
    <row r="999" spans="1:26" ht="12.75" customHeight="1">
      <c r="A999" s="577"/>
      <c r="B999" s="577"/>
      <c r="C999" s="577"/>
      <c r="D999" s="577"/>
      <c r="E999" s="577"/>
      <c r="F999" s="577"/>
      <c r="G999" s="577"/>
      <c r="H999" s="577"/>
      <c r="I999" s="577"/>
      <c r="J999" s="577"/>
      <c r="K999" s="577"/>
      <c r="L999" s="577"/>
      <c r="M999" s="577"/>
      <c r="N999" s="577"/>
      <c r="O999" s="577"/>
      <c r="P999" s="577"/>
      <c r="Q999" s="577"/>
      <c r="R999" s="577"/>
      <c r="S999" s="577"/>
      <c r="T999" s="577"/>
      <c r="U999" s="577"/>
      <c r="V999" s="577"/>
      <c r="W999" s="577"/>
      <c r="X999" s="577"/>
      <c r="Y999" s="577"/>
      <c r="Z999" s="577"/>
    </row>
    <row r="1000" spans="1:26" ht="12.75" customHeight="1">
      <c r="A1000" s="577"/>
      <c r="B1000" s="577"/>
      <c r="C1000" s="577"/>
      <c r="D1000" s="577"/>
      <c r="E1000" s="577"/>
      <c r="F1000" s="577"/>
      <c r="G1000" s="577"/>
      <c r="H1000" s="577"/>
      <c r="I1000" s="577"/>
      <c r="J1000" s="577"/>
      <c r="K1000" s="577"/>
      <c r="L1000" s="577"/>
      <c r="M1000" s="577"/>
      <c r="N1000" s="577"/>
      <c r="O1000" s="577"/>
      <c r="P1000" s="577"/>
      <c r="Q1000" s="577"/>
      <c r="R1000" s="577"/>
      <c r="S1000" s="577"/>
      <c r="T1000" s="577"/>
      <c r="U1000" s="577"/>
      <c r="V1000" s="577"/>
      <c r="W1000" s="577"/>
      <c r="X1000" s="577"/>
      <c r="Y1000" s="577"/>
      <c r="Z1000" s="577"/>
    </row>
  </sheetData>
  <mergeCells count="26">
    <mergeCell ref="A8:A15"/>
    <mergeCell ref="A91:A95"/>
    <mergeCell ref="A72:E72"/>
    <mergeCell ref="A77:E77"/>
    <mergeCell ref="A82:E82"/>
    <mergeCell ref="A84:E84"/>
    <mergeCell ref="B90:C90"/>
    <mergeCell ref="D90:E90"/>
    <mergeCell ref="A53:E53"/>
    <mergeCell ref="A43:E43"/>
    <mergeCell ref="B6:C6"/>
    <mergeCell ref="D6:E6"/>
    <mergeCell ref="B7:C7"/>
    <mergeCell ref="D7:E7"/>
    <mergeCell ref="A62:E62"/>
    <mergeCell ref="A57:E57"/>
    <mergeCell ref="A28:E28"/>
    <mergeCell ref="A36:E36"/>
    <mergeCell ref="A37:E37"/>
    <mergeCell ref="A41:E41"/>
    <mergeCell ref="A45:E45"/>
    <mergeCell ref="A46:E46"/>
    <mergeCell ref="A51:E51"/>
    <mergeCell ref="A52:E52"/>
    <mergeCell ref="A54:E54"/>
    <mergeCell ref="A16:A20"/>
  </mergeCells>
  <pageMargins left="0.7" right="0.7" top="0.75" bottom="0.75" header="0" footer="0"/>
  <pageSetup scale="65" orientation="portrait"/>
  <headerFooter>
    <oddHeader>&amp;LStandard Vegaplan pour les produits horticoles non comestibles  &amp;CFF0000Mise à jour : &amp;RVersion 1.0 dd xx.xx.2017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invulblad VS</vt:lpstr>
      <vt:lpstr>voorblad CL</vt:lpstr>
      <vt:lpstr>Checklist</vt:lpstr>
      <vt:lpstr>Resultaat G040 D G043 + VS NET</vt:lpstr>
      <vt:lpstr>Annexe 4.1</vt:lpstr>
      <vt:lpstr>Annexe 4.2</vt:lpstr>
      <vt:lpstr>Annexe 4.3</vt:lpstr>
      <vt:lpstr>Annexe  4.4</vt:lpstr>
      <vt:lpstr>Annexe 4.5</vt:lpstr>
      <vt:lpstr>Annexe 5</vt:lpstr>
      <vt:lpstr>Sheet1</vt:lpstr>
      <vt:lpstr>Checklist!Print_Area</vt:lpstr>
      <vt:lpstr>'Resultaat G040 D G043 + VS NET'!Print_Area</vt:lpstr>
      <vt:lpstr>'voorblad CL'!Print_Area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 Provost</dc:creator>
  <cp:lastModifiedBy>Lotte Besard</cp:lastModifiedBy>
  <cp:lastPrinted>2019-06-04T11:09:28Z</cp:lastPrinted>
  <dcterms:created xsi:type="dcterms:W3CDTF">2019-05-24T07:34:36Z</dcterms:created>
  <dcterms:modified xsi:type="dcterms:W3CDTF">2020-12-04T14:16:25Z</dcterms:modified>
</cp:coreProperties>
</file>